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53222"/>
  <mc:AlternateContent xmlns:mc="http://schemas.openxmlformats.org/markup-compatibility/2006">
    <mc:Choice Requires="x15">
      <x15ac:absPath xmlns:x15ac="http://schemas.microsoft.com/office/spreadsheetml/2010/11/ac" url="W:\Purchasing Office\Disbursements-and-Procurement\Xerox-MPS-Documents\2016 Invoices\Original Spreadsheets\"/>
    </mc:Choice>
  </mc:AlternateContent>
  <bookViews>
    <workbookView xWindow="0" yWindow="0" windowWidth="15345" windowHeight="6825"/>
  </bookViews>
  <sheets>
    <sheet name="Xerox 24580" sheetId="2" r:id="rId1"/>
    <sheet name="FPO034" sheetId="3" r:id="rId2"/>
  </sheets>
  <definedNames>
    <definedName name="_xlnm.Print_Area" localSheetId="0">'Xerox 24580'!$A$1:$Z$388</definedName>
    <definedName name="_xlnm.Print_Titles" localSheetId="0">'Xerox 24580'!$1:$1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79" i="2" l="1"/>
  <c r="AB367" i="2"/>
  <c r="AB363" i="2"/>
  <c r="AB359" i="2"/>
  <c r="AB355" i="2"/>
  <c r="AB351" i="2"/>
  <c r="AB347" i="2"/>
  <c r="AB343" i="2"/>
  <c r="AB339" i="2"/>
  <c r="AB327" i="2"/>
  <c r="AB323" i="2"/>
  <c r="AB319" i="2"/>
  <c r="AB315" i="2"/>
  <c r="AB311" i="2"/>
  <c r="AB307" i="2"/>
  <c r="AB303" i="2"/>
  <c r="AB299" i="2"/>
  <c r="AB295" i="2"/>
  <c r="AB291" i="2"/>
  <c r="AB287" i="2"/>
  <c r="AB283" i="2"/>
  <c r="AB279" i="2"/>
  <c r="AB275" i="2"/>
  <c r="AB271" i="2"/>
  <c r="AB267" i="2"/>
  <c r="AB263" i="2"/>
  <c r="AB259" i="2"/>
  <c r="AB255" i="2"/>
  <c r="AB251" i="2"/>
  <c r="AB247" i="2"/>
  <c r="AB239" i="2"/>
  <c r="AB235" i="2"/>
  <c r="AB231" i="2"/>
  <c r="AB227" i="2"/>
  <c r="AB223" i="2"/>
  <c r="AB219" i="2"/>
  <c r="AB215" i="2"/>
  <c r="AB211" i="2"/>
  <c r="AB203" i="2"/>
  <c r="AB195" i="2"/>
  <c r="AB191" i="2"/>
  <c r="AB187" i="2"/>
  <c r="AB183" i="2"/>
  <c r="AB171" i="2"/>
  <c r="AB167" i="2"/>
  <c r="AB159" i="2"/>
  <c r="AB151" i="2"/>
  <c r="AB147" i="2"/>
  <c r="AB143" i="2"/>
  <c r="AB139" i="2"/>
  <c r="AB131" i="2"/>
  <c r="AB127" i="2"/>
  <c r="AB119" i="2"/>
  <c r="AB115" i="2"/>
  <c r="AB107" i="2"/>
  <c r="AB103" i="2"/>
  <c r="AB99" i="2"/>
  <c r="AB95" i="2"/>
  <c r="AB91" i="2"/>
  <c r="AB87" i="2"/>
  <c r="AB83" i="2"/>
  <c r="AB79" i="2"/>
  <c r="AB71" i="2"/>
  <c r="AB67" i="2"/>
  <c r="AD61" i="2"/>
  <c r="AC61" i="2"/>
  <c r="AA61" i="2"/>
  <c r="AB61" i="2" s="1"/>
  <c r="AD60" i="2"/>
  <c r="AC60" i="2"/>
  <c r="AA60" i="2"/>
  <c r="AB60" i="2" s="1"/>
  <c r="AD59" i="2"/>
  <c r="AC59" i="2"/>
  <c r="AA59" i="2"/>
  <c r="AB59" i="2" s="1"/>
  <c r="AD58" i="2"/>
  <c r="AC58" i="2"/>
  <c r="AA58" i="2"/>
  <c r="AB58" i="2" s="1"/>
  <c r="AD57" i="2"/>
  <c r="AC57" i="2"/>
  <c r="AA57" i="2"/>
  <c r="AB57" i="2" s="1"/>
  <c r="AD56" i="2"/>
  <c r="AC56" i="2"/>
  <c r="AA56" i="2"/>
  <c r="AB56" i="2" s="1"/>
  <c r="AD55" i="2"/>
  <c r="AC55" i="2"/>
  <c r="AA55" i="2"/>
  <c r="AB55" i="2" s="1"/>
  <c r="AD54" i="2"/>
  <c r="AC54" i="2"/>
  <c r="AA54" i="2"/>
  <c r="AB54" i="2" s="1"/>
  <c r="AD53" i="2"/>
  <c r="AC53" i="2"/>
  <c r="AA53" i="2"/>
  <c r="AB53" i="2" s="1"/>
  <c r="AD52" i="2"/>
  <c r="AC52" i="2"/>
  <c r="AA52" i="2"/>
  <c r="AB52" i="2" s="1"/>
  <c r="AD51" i="2"/>
  <c r="AC51" i="2"/>
  <c r="AA51" i="2"/>
  <c r="AB51" i="2" s="1"/>
  <c r="AD50" i="2"/>
  <c r="AC50" i="2"/>
  <c r="AA50" i="2"/>
  <c r="AB50" i="2" s="1"/>
  <c r="AD49" i="2"/>
  <c r="AC49" i="2"/>
  <c r="AA49" i="2"/>
  <c r="AB49" i="2" s="1"/>
  <c r="AD48" i="2"/>
  <c r="AC48" i="2"/>
  <c r="AA48" i="2"/>
  <c r="AB48" i="2" s="1"/>
  <c r="AD47" i="2"/>
  <c r="AC47" i="2"/>
  <c r="AA47" i="2"/>
  <c r="AB47" i="2" s="1"/>
  <c r="AD46" i="2"/>
  <c r="AC46" i="2"/>
  <c r="AA46" i="2"/>
  <c r="AB46" i="2" s="1"/>
  <c r="AD45" i="2"/>
  <c r="AC45" i="2"/>
  <c r="AA45" i="2"/>
  <c r="AB45" i="2" s="1"/>
  <c r="AD44" i="2"/>
  <c r="AC44" i="2"/>
  <c r="AA44" i="2"/>
  <c r="AB44" i="2" s="1"/>
  <c r="AD43" i="2"/>
  <c r="AC43" i="2"/>
  <c r="AA43" i="2"/>
  <c r="AB43" i="2" s="1"/>
  <c r="AD42" i="2"/>
  <c r="AC42" i="2"/>
  <c r="AA42" i="2"/>
  <c r="AB42" i="2" s="1"/>
  <c r="AD41" i="2"/>
  <c r="AC41" i="2"/>
  <c r="AA41" i="2"/>
  <c r="AB41" i="2" s="1"/>
  <c r="AD40" i="2"/>
  <c r="AC40" i="2"/>
  <c r="AA40" i="2"/>
  <c r="AB40" i="2" s="1"/>
  <c r="AD39" i="2"/>
  <c r="AC39" i="2"/>
  <c r="AA39" i="2"/>
  <c r="AB39" i="2" s="1"/>
  <c r="AD38" i="2"/>
  <c r="AC38" i="2"/>
  <c r="AA38" i="2"/>
  <c r="AB38" i="2" s="1"/>
  <c r="AD37" i="2"/>
  <c r="AC37" i="2"/>
  <c r="AA37" i="2"/>
  <c r="AB37" i="2" s="1"/>
  <c r="AD36" i="2"/>
  <c r="AC36" i="2"/>
  <c r="AA36" i="2"/>
  <c r="AB36" i="2" s="1"/>
  <c r="AD35" i="2"/>
  <c r="AC35" i="2"/>
  <c r="AA35" i="2"/>
  <c r="AB35" i="2" s="1"/>
  <c r="AD34" i="2"/>
  <c r="AC34" i="2"/>
  <c r="AA34" i="2"/>
  <c r="AB34" i="2" s="1"/>
  <c r="AD33" i="2"/>
  <c r="AC33" i="2"/>
  <c r="AA33" i="2"/>
  <c r="AB33" i="2" s="1"/>
  <c r="AD32" i="2"/>
  <c r="AC32" i="2"/>
  <c r="AA32" i="2"/>
  <c r="AB32" i="2" s="1"/>
  <c r="AD31" i="2"/>
  <c r="AC31" i="2"/>
  <c r="AA31" i="2"/>
  <c r="AB31" i="2" s="1"/>
  <c r="AD30" i="2"/>
  <c r="AC30" i="2"/>
  <c r="AA30" i="2"/>
  <c r="AB30" i="2" s="1"/>
  <c r="AD29" i="2"/>
  <c r="AC29" i="2"/>
  <c r="AA29" i="2"/>
  <c r="AB29" i="2" s="1"/>
  <c r="AD28" i="2"/>
  <c r="AC28" i="2"/>
  <c r="AA28" i="2"/>
  <c r="AB28" i="2" s="1"/>
  <c r="AD27" i="2"/>
  <c r="AC27" i="2"/>
  <c r="AA27" i="2"/>
  <c r="AB27" i="2" s="1"/>
  <c r="AD26" i="2"/>
  <c r="AC26" i="2"/>
  <c r="AA26" i="2"/>
  <c r="AB26" i="2" s="1"/>
  <c r="AD25" i="2"/>
  <c r="AC25" i="2"/>
  <c r="AA25" i="2"/>
  <c r="AB25" i="2" s="1"/>
  <c r="AD24" i="2"/>
  <c r="AC24" i="2"/>
  <c r="AA24" i="2"/>
  <c r="AB24" i="2" s="1"/>
  <c r="AD23" i="2"/>
  <c r="AC23" i="2"/>
  <c r="AA23" i="2"/>
  <c r="AB23" i="2" s="1"/>
  <c r="AD22" i="2"/>
  <c r="AC22" i="2"/>
  <c r="AA22" i="2"/>
  <c r="AB22" i="2" s="1"/>
  <c r="AD21" i="2"/>
  <c r="AC21" i="2"/>
  <c r="AA21" i="2"/>
  <c r="AB21" i="2" s="1"/>
  <c r="AD20" i="2"/>
  <c r="AC20" i="2"/>
  <c r="AA20" i="2"/>
  <c r="AB20" i="2" s="1"/>
  <c r="AD19" i="2"/>
  <c r="AC19" i="2"/>
  <c r="AA19" i="2"/>
  <c r="AB19" i="2" s="1"/>
  <c r="AD18" i="2"/>
  <c r="AC18" i="2"/>
  <c r="AA18" i="2"/>
  <c r="AB18" i="2" s="1"/>
  <c r="AD17" i="2"/>
  <c r="AC17" i="2"/>
  <c r="AA17" i="2"/>
  <c r="AB17" i="2" s="1"/>
  <c r="AD16" i="2"/>
  <c r="AC16" i="2"/>
  <c r="AA16" i="2"/>
  <c r="AB16" i="2" s="1"/>
  <c r="AD15" i="2"/>
  <c r="AC15" i="2"/>
  <c r="AA15" i="2"/>
  <c r="AB15" i="2" s="1"/>
  <c r="AD14" i="2"/>
  <c r="AC14" i="2"/>
  <c r="AA14" i="2"/>
  <c r="AB14" i="2" s="1"/>
  <c r="AD13" i="2"/>
  <c r="AC13" i="2"/>
  <c r="AA13" i="2"/>
  <c r="AB13" i="2" s="1"/>
  <c r="AD12" i="2"/>
  <c r="AC12" i="2"/>
  <c r="AA12" i="2"/>
  <c r="AB12" i="2" s="1"/>
  <c r="AD11" i="2"/>
  <c r="AC11" i="2"/>
  <c r="AA11" i="2"/>
  <c r="AB11" i="2" s="1"/>
  <c r="AD10" i="2"/>
  <c r="AC10" i="2"/>
  <c r="AA10" i="2"/>
  <c r="AB10" i="2" s="1"/>
  <c r="AD9" i="2"/>
  <c r="AC9" i="2"/>
  <c r="AA9" i="2"/>
  <c r="AB9" i="2" s="1"/>
  <c r="AD8" i="2"/>
  <c r="AC8" i="2"/>
  <c r="AA8" i="2"/>
  <c r="AB8" i="2" s="1"/>
  <c r="AD7" i="2"/>
  <c r="AC7" i="2"/>
  <c r="AA7" i="2"/>
  <c r="AB7" i="2" s="1"/>
  <c r="AD6" i="2"/>
  <c r="AC6" i="2"/>
  <c r="AA6" i="2"/>
  <c r="AB6" i="2" s="1"/>
  <c r="AD5" i="2"/>
  <c r="AC5" i="2"/>
  <c r="AA5" i="2"/>
  <c r="AB5" i="2" s="1"/>
  <c r="AD4" i="2"/>
  <c r="AC4" i="2"/>
  <c r="AA4" i="2"/>
  <c r="AB4" i="2" s="1"/>
  <c r="AD3" i="2"/>
  <c r="AC3" i="2"/>
  <c r="AA3" i="2"/>
  <c r="AB3" i="2" s="1"/>
  <c r="AD2" i="2"/>
  <c r="AC2" i="2"/>
  <c r="AA2" i="2"/>
  <c r="AB2" i="2" s="1"/>
  <c r="AD384" i="2"/>
  <c r="AD385" i="2" s="1"/>
  <c r="AD386" i="2" s="1"/>
  <c r="AC384" i="2"/>
  <c r="AC385" i="2" s="1"/>
  <c r="AC386" i="2" s="1"/>
  <c r="AA384" i="2"/>
  <c r="AA385" i="2" s="1"/>
  <c r="AA386" i="2" s="1"/>
  <c r="AD382" i="2"/>
  <c r="AD383" i="2" s="1"/>
  <c r="AC382" i="2"/>
  <c r="AC383" i="2" s="1"/>
  <c r="AA382" i="2"/>
  <c r="AD380" i="2"/>
  <c r="AD381" i="2" s="1"/>
  <c r="AC380" i="2"/>
  <c r="AC381" i="2" s="1"/>
  <c r="AA380" i="2"/>
  <c r="AA381" i="2" s="1"/>
  <c r="AD378" i="2"/>
  <c r="AD379" i="2" s="1"/>
  <c r="AC378" i="2"/>
  <c r="AC379" i="2" s="1"/>
  <c r="AA378" i="2"/>
  <c r="AA379" i="2" s="1"/>
  <c r="AD376" i="2"/>
  <c r="AD377" i="2" s="1"/>
  <c r="AC376" i="2"/>
  <c r="AC377" i="2" s="1"/>
  <c r="AA376" i="2"/>
  <c r="AA377" i="2" s="1"/>
  <c r="AD375" i="2"/>
  <c r="AC375" i="2"/>
  <c r="AA375" i="2"/>
  <c r="AB375" i="2" s="1"/>
  <c r="AD374" i="2"/>
  <c r="AC374" i="2"/>
  <c r="AA374" i="2"/>
  <c r="AB374" i="2" s="1"/>
  <c r="AD373" i="2"/>
  <c r="AC373" i="2"/>
  <c r="AA373" i="2"/>
  <c r="AB373" i="2" s="1"/>
  <c r="AD372" i="2"/>
  <c r="AC372" i="2"/>
  <c r="AA372" i="2"/>
  <c r="AB372" i="2" s="1"/>
  <c r="AD371" i="2"/>
  <c r="AC371" i="2"/>
  <c r="AA371" i="2"/>
  <c r="AB371" i="2" s="1"/>
  <c r="AD369" i="2"/>
  <c r="AD370" i="2" s="1"/>
  <c r="AC369" i="2"/>
  <c r="AC370" i="2" s="1"/>
  <c r="AA369" i="2"/>
  <c r="AA370" i="2" s="1"/>
  <c r="AD368" i="2"/>
  <c r="AC368" i="2"/>
  <c r="AA368" i="2"/>
  <c r="AB368" i="2" s="1"/>
  <c r="AD367" i="2"/>
  <c r="AC367" i="2"/>
  <c r="AA367" i="2"/>
  <c r="AD366" i="2"/>
  <c r="AC366" i="2"/>
  <c r="AA366" i="2"/>
  <c r="AB366" i="2" s="1"/>
  <c r="AD365" i="2"/>
  <c r="AC365" i="2"/>
  <c r="AA365" i="2"/>
  <c r="AB365" i="2" s="1"/>
  <c r="AD364" i="2"/>
  <c r="AC364" i="2"/>
  <c r="AA364" i="2"/>
  <c r="AB364" i="2" s="1"/>
  <c r="AD363" i="2"/>
  <c r="AC363" i="2"/>
  <c r="AA363" i="2"/>
  <c r="AD362" i="2"/>
  <c r="AC362" i="2"/>
  <c r="AA362" i="2"/>
  <c r="AB362" i="2" s="1"/>
  <c r="AD361" i="2"/>
  <c r="AC361" i="2"/>
  <c r="AA361" i="2"/>
  <c r="AB361" i="2" s="1"/>
  <c r="AD360" i="2"/>
  <c r="AC360" i="2"/>
  <c r="AA360" i="2"/>
  <c r="AB360" i="2" s="1"/>
  <c r="AD358" i="2"/>
  <c r="AD359" i="2" s="1"/>
  <c r="AC358" i="2"/>
  <c r="AC359" i="2" s="1"/>
  <c r="AA358" i="2"/>
  <c r="AA359" i="2" s="1"/>
  <c r="AD357" i="2"/>
  <c r="AC357" i="2"/>
  <c r="AA357" i="2"/>
  <c r="AB357" i="2" s="1"/>
  <c r="AD356" i="2"/>
  <c r="AC356" i="2"/>
  <c r="AA356" i="2"/>
  <c r="AB356" i="2" s="1"/>
  <c r="AD355" i="2"/>
  <c r="AC355" i="2"/>
  <c r="AA355" i="2"/>
  <c r="AD354" i="2"/>
  <c r="AC354" i="2"/>
  <c r="AA354" i="2"/>
  <c r="AB354" i="2" s="1"/>
  <c r="AD353" i="2"/>
  <c r="AC353" i="2"/>
  <c r="AA353" i="2"/>
  <c r="AB353" i="2" s="1"/>
  <c r="AD352" i="2"/>
  <c r="AC352" i="2"/>
  <c r="AA352" i="2"/>
  <c r="AB352" i="2" s="1"/>
  <c r="AD351" i="2"/>
  <c r="AC351" i="2"/>
  <c r="AA351" i="2"/>
  <c r="AD350" i="2"/>
  <c r="AC350" i="2"/>
  <c r="AA350" i="2"/>
  <c r="AB350" i="2" s="1"/>
  <c r="AD348" i="2"/>
  <c r="AD349" i="2" s="1"/>
  <c r="AC348" i="2"/>
  <c r="AC349" i="2" s="1"/>
  <c r="AA348" i="2"/>
  <c r="AD346" i="2"/>
  <c r="AD347" i="2" s="1"/>
  <c r="AC346" i="2"/>
  <c r="AC347" i="2" s="1"/>
  <c r="AA346" i="2"/>
  <c r="AA347" i="2" s="1"/>
  <c r="AD344" i="2"/>
  <c r="AD345" i="2" s="1"/>
  <c r="AC344" i="2"/>
  <c r="AC345" i="2" s="1"/>
  <c r="AA344" i="2"/>
  <c r="AA345" i="2" s="1"/>
  <c r="AD343" i="2"/>
  <c r="AC343" i="2"/>
  <c r="AA343" i="2"/>
  <c r="AD341" i="2"/>
  <c r="AD342" i="2" s="1"/>
  <c r="AC341" i="2"/>
  <c r="AC342" i="2" s="1"/>
  <c r="AA341" i="2"/>
  <c r="AD339" i="2"/>
  <c r="AD340" i="2" s="1"/>
  <c r="AC339" i="2"/>
  <c r="AC340" i="2" s="1"/>
  <c r="AA339" i="2"/>
  <c r="AA340" i="2" s="1"/>
  <c r="AD337" i="2"/>
  <c r="AD338" i="2" s="1"/>
  <c r="AC337" i="2"/>
  <c r="AC338" i="2" s="1"/>
  <c r="AA337" i="2"/>
  <c r="AA338" i="2" s="1"/>
  <c r="AD336" i="2"/>
  <c r="AC336" i="2"/>
  <c r="AA336" i="2"/>
  <c r="AB336" i="2" s="1"/>
  <c r="AD335" i="2"/>
  <c r="AC335" i="2"/>
  <c r="AA335" i="2"/>
  <c r="AB335" i="2" s="1"/>
  <c r="AD334" i="2"/>
  <c r="AC334" i="2"/>
  <c r="AA334" i="2"/>
  <c r="AB334" i="2" s="1"/>
  <c r="AD333" i="2"/>
  <c r="AC333" i="2"/>
  <c r="AA333" i="2"/>
  <c r="AB333" i="2" s="1"/>
  <c r="AD332" i="2"/>
  <c r="AC332" i="2"/>
  <c r="AA332" i="2"/>
  <c r="AB332" i="2" s="1"/>
  <c r="AD331" i="2"/>
  <c r="AC331" i="2"/>
  <c r="AA331" i="2"/>
  <c r="AB331" i="2" s="1"/>
  <c r="AD330" i="2"/>
  <c r="AC330" i="2"/>
  <c r="AA330" i="2"/>
  <c r="AB330" i="2" s="1"/>
  <c r="AD328" i="2"/>
  <c r="AD329" i="2" s="1"/>
  <c r="AC328" i="2"/>
  <c r="AC329" i="2" s="1"/>
  <c r="AA328" i="2"/>
  <c r="AA329" i="2" s="1"/>
  <c r="AD326" i="2"/>
  <c r="AD327" i="2" s="1"/>
  <c r="AC326" i="2"/>
  <c r="AC327" i="2" s="1"/>
  <c r="AA326" i="2"/>
  <c r="AA327" i="2" s="1"/>
  <c r="AD324" i="2"/>
  <c r="AD325" i="2" s="1"/>
  <c r="AC324" i="2"/>
  <c r="AC325" i="2" s="1"/>
  <c r="AA324" i="2"/>
  <c r="AD322" i="2"/>
  <c r="AD323" i="2" s="1"/>
  <c r="AC322" i="2"/>
  <c r="AC323" i="2" s="1"/>
  <c r="AA322" i="2"/>
  <c r="AA323" i="2" s="1"/>
  <c r="AD320" i="2"/>
  <c r="AD321" i="2" s="1"/>
  <c r="AC320" i="2"/>
  <c r="AC321" i="2" s="1"/>
  <c r="AA320" i="2"/>
  <c r="AA321" i="2" s="1"/>
  <c r="AD318" i="2"/>
  <c r="AD319" i="2" s="1"/>
  <c r="AC318" i="2"/>
  <c r="AC319" i="2" s="1"/>
  <c r="AA318" i="2"/>
  <c r="AA319" i="2" s="1"/>
  <c r="AD316" i="2"/>
  <c r="AD317" i="2" s="1"/>
  <c r="AC316" i="2"/>
  <c r="AC317" i="2" s="1"/>
  <c r="AA316" i="2"/>
  <c r="AD315" i="2"/>
  <c r="AC315" i="2"/>
  <c r="AA315" i="2"/>
  <c r="AD314" i="2"/>
  <c r="AC314" i="2"/>
  <c r="AA314" i="2"/>
  <c r="AB314" i="2" s="1"/>
  <c r="AD313" i="2"/>
  <c r="AC313" i="2"/>
  <c r="AA313" i="2"/>
  <c r="AB313" i="2" s="1"/>
  <c r="AD312" i="2"/>
  <c r="AC312" i="2"/>
  <c r="AA312" i="2"/>
  <c r="AB312" i="2" s="1"/>
  <c r="AD311" i="2"/>
  <c r="AC311" i="2"/>
  <c r="AA311" i="2"/>
  <c r="AD310" i="2"/>
  <c r="AC310" i="2"/>
  <c r="AA310" i="2"/>
  <c r="AB310" i="2" s="1"/>
  <c r="AD309" i="2"/>
  <c r="AC309" i="2"/>
  <c r="AA309" i="2"/>
  <c r="AB309" i="2" s="1"/>
  <c r="AD308" i="2"/>
  <c r="AC308" i="2"/>
  <c r="AA308" i="2"/>
  <c r="AB308" i="2" s="1"/>
  <c r="AD307" i="2"/>
  <c r="AC307" i="2"/>
  <c r="AA307" i="2"/>
  <c r="AD306" i="2"/>
  <c r="AC306" i="2"/>
  <c r="AA306" i="2"/>
  <c r="AB306" i="2" s="1"/>
  <c r="AD305" i="2"/>
  <c r="AC305" i="2"/>
  <c r="AA305" i="2"/>
  <c r="AB305" i="2" s="1"/>
  <c r="AD304" i="2"/>
  <c r="AC304" i="2"/>
  <c r="AA304" i="2"/>
  <c r="AB304" i="2" s="1"/>
  <c r="AD302" i="2"/>
  <c r="AD303" i="2" s="1"/>
  <c r="AC302" i="2"/>
  <c r="AC303" i="2" s="1"/>
  <c r="AA302" i="2"/>
  <c r="AA303" i="2" s="1"/>
  <c r="AD300" i="2"/>
  <c r="AD301" i="2" s="1"/>
  <c r="AC300" i="2"/>
  <c r="AC301" i="2" s="1"/>
  <c r="AA300" i="2"/>
  <c r="AA301" i="2" s="1"/>
  <c r="AD298" i="2"/>
  <c r="AD299" i="2" s="1"/>
  <c r="AC298" i="2"/>
  <c r="AC299" i="2" s="1"/>
  <c r="AA298" i="2"/>
  <c r="AA299" i="2" s="1"/>
  <c r="AD296" i="2"/>
  <c r="AD297" i="2" s="1"/>
  <c r="AC296" i="2"/>
  <c r="AC297" i="2" s="1"/>
  <c r="AA296" i="2"/>
  <c r="AD295" i="2"/>
  <c r="AC295" i="2"/>
  <c r="AA295" i="2"/>
  <c r="AD293" i="2"/>
  <c r="AD294" i="2" s="1"/>
  <c r="AC293" i="2"/>
  <c r="AC294" i="2" s="1"/>
  <c r="AA293" i="2"/>
  <c r="AA294" i="2" s="1"/>
  <c r="AD291" i="2"/>
  <c r="AD292" i="2" s="1"/>
  <c r="AC291" i="2"/>
  <c r="AC292" i="2" s="1"/>
  <c r="AA291" i="2"/>
  <c r="AA292" i="2" s="1"/>
  <c r="AD289" i="2"/>
  <c r="AD290" i="2" s="1"/>
  <c r="AC289" i="2"/>
  <c r="AC290" i="2" s="1"/>
  <c r="AA289" i="2"/>
  <c r="AD287" i="2"/>
  <c r="AD288" i="2" s="1"/>
  <c r="AC287" i="2"/>
  <c r="AC288" i="2" s="1"/>
  <c r="AA287" i="2"/>
  <c r="AA288" i="2" s="1"/>
  <c r="AD285" i="2"/>
  <c r="AD286" i="2" s="1"/>
  <c r="AC285" i="2"/>
  <c r="AC286" i="2" s="1"/>
  <c r="AA285" i="2"/>
  <c r="AA286" i="2" s="1"/>
  <c r="AD283" i="2"/>
  <c r="AD284" i="2" s="1"/>
  <c r="AC283" i="2"/>
  <c r="AC284" i="2" s="1"/>
  <c r="AA283" i="2"/>
  <c r="AA284" i="2" s="1"/>
  <c r="AD282" i="2"/>
  <c r="AC282" i="2"/>
  <c r="AA282" i="2"/>
  <c r="AB282" i="2" s="1"/>
  <c r="AD281" i="2"/>
  <c r="AC281" i="2"/>
  <c r="AA281" i="2"/>
  <c r="AB281" i="2" s="1"/>
  <c r="AD280" i="2"/>
  <c r="AC280" i="2"/>
  <c r="AA280" i="2"/>
  <c r="AB280" i="2" s="1"/>
  <c r="AD279" i="2"/>
  <c r="AC279" i="2"/>
  <c r="AA279" i="2"/>
  <c r="AD278" i="2"/>
  <c r="AC278" i="2"/>
  <c r="AA278" i="2"/>
  <c r="AB278" i="2" s="1"/>
  <c r="AD277" i="2"/>
  <c r="AC277" i="2"/>
  <c r="AA277" i="2"/>
  <c r="AB277" i="2" s="1"/>
  <c r="AD276" i="2"/>
  <c r="AC276" i="2"/>
  <c r="AA276" i="2"/>
  <c r="AB276" i="2" s="1"/>
  <c r="AD275" i="2"/>
  <c r="AC275" i="2"/>
  <c r="AA275" i="2"/>
  <c r="AD274" i="2"/>
  <c r="AC274" i="2"/>
  <c r="AA274" i="2"/>
  <c r="AB274" i="2" s="1"/>
  <c r="AD273" i="2"/>
  <c r="AC273" i="2"/>
  <c r="AA273" i="2"/>
  <c r="AB273" i="2" s="1"/>
  <c r="AD272" i="2"/>
  <c r="AC272" i="2"/>
  <c r="AA272" i="2"/>
  <c r="AB272" i="2" s="1"/>
  <c r="AD271" i="2"/>
  <c r="AC271" i="2"/>
  <c r="AA271" i="2"/>
  <c r="AD270" i="2"/>
  <c r="AC270" i="2"/>
  <c r="AA270" i="2"/>
  <c r="AB270" i="2" s="1"/>
  <c r="AD269" i="2"/>
  <c r="AC269" i="2"/>
  <c r="AA269" i="2"/>
  <c r="AB269" i="2" s="1"/>
  <c r="AD268" i="2"/>
  <c r="AC268" i="2"/>
  <c r="AA268" i="2"/>
  <c r="AB268" i="2" s="1"/>
  <c r="AD267" i="2"/>
  <c r="AC267" i="2"/>
  <c r="AA267" i="2"/>
  <c r="AD266" i="2"/>
  <c r="AC266" i="2"/>
  <c r="AA266" i="2"/>
  <c r="AB266" i="2" s="1"/>
  <c r="AD265" i="2"/>
  <c r="AC265" i="2"/>
  <c r="AA265" i="2"/>
  <c r="AB265" i="2" s="1"/>
  <c r="AD264" i="2"/>
  <c r="AC264" i="2"/>
  <c r="AA264" i="2"/>
  <c r="AB264" i="2" s="1"/>
  <c r="AD262" i="2"/>
  <c r="AD263" i="2" s="1"/>
  <c r="AC262" i="2"/>
  <c r="AC263" i="2" s="1"/>
  <c r="AA262" i="2"/>
  <c r="AA263" i="2" s="1"/>
  <c r="AD261" i="2"/>
  <c r="AC261" i="2"/>
  <c r="AA261" i="2"/>
  <c r="AB261" i="2" s="1"/>
  <c r="AD260" i="2"/>
  <c r="AC260" i="2"/>
  <c r="AA260" i="2"/>
  <c r="AB260" i="2" s="1"/>
  <c r="AD259" i="2"/>
  <c r="AC259" i="2"/>
  <c r="AA259" i="2"/>
  <c r="AD258" i="2"/>
  <c r="AC258" i="2"/>
  <c r="AA258" i="2"/>
  <c r="AB258" i="2" s="1"/>
  <c r="AD257" i="2"/>
  <c r="AC257" i="2"/>
  <c r="AA257" i="2"/>
  <c r="AB257" i="2" s="1"/>
  <c r="AD256" i="2"/>
  <c r="AC256" i="2"/>
  <c r="AA256" i="2"/>
  <c r="AB256" i="2" s="1"/>
  <c r="AD255" i="2"/>
  <c r="AC255" i="2"/>
  <c r="AA255" i="2"/>
  <c r="AD254" i="2"/>
  <c r="AC254" i="2"/>
  <c r="AA254" i="2"/>
  <c r="AB254" i="2" s="1"/>
  <c r="AD253" i="2"/>
  <c r="AC253" i="2"/>
  <c r="AA253" i="2"/>
  <c r="AB253" i="2" s="1"/>
  <c r="AD252" i="2"/>
  <c r="AC252" i="2"/>
  <c r="AA252" i="2"/>
  <c r="AB252" i="2" s="1"/>
  <c r="AD251" i="2"/>
  <c r="AC251" i="2"/>
  <c r="AA251" i="2"/>
  <c r="AD250" i="2"/>
  <c r="AC250" i="2"/>
  <c r="AA250" i="2"/>
  <c r="AB250" i="2" s="1"/>
  <c r="AD249" i="2"/>
  <c r="AC249" i="2"/>
  <c r="AA249" i="2"/>
  <c r="AB249" i="2" s="1"/>
  <c r="AD248" i="2"/>
  <c r="AC248" i="2"/>
  <c r="AA248" i="2"/>
  <c r="AB248" i="2" s="1"/>
  <c r="AD246" i="2"/>
  <c r="AD247" i="2" s="1"/>
  <c r="AC246" i="2"/>
  <c r="AC247" i="2" s="1"/>
  <c r="AA246" i="2"/>
  <c r="AA247" i="2" s="1"/>
  <c r="AD245" i="2"/>
  <c r="AC245" i="2"/>
  <c r="AA245" i="2"/>
  <c r="AB245" i="2" s="1"/>
  <c r="AD243" i="2"/>
  <c r="AD244" i="2" s="1"/>
  <c r="AC243" i="2"/>
  <c r="AC244" i="2" s="1"/>
  <c r="AA243" i="2"/>
  <c r="AD241" i="2"/>
  <c r="AD242" i="2" s="1"/>
  <c r="AC241" i="2"/>
  <c r="AC242" i="2" s="1"/>
  <c r="AA241" i="2"/>
  <c r="AA242" i="2" s="1"/>
  <c r="AD239" i="2"/>
  <c r="AD240" i="2" s="1"/>
  <c r="AC239" i="2"/>
  <c r="AC240" i="2" s="1"/>
  <c r="AA239" i="2"/>
  <c r="AA240" i="2" s="1"/>
  <c r="AD238" i="2"/>
  <c r="AC238" i="2"/>
  <c r="AA238" i="2"/>
  <c r="AB238" i="2" s="1"/>
  <c r="AD237" i="2"/>
  <c r="AC237" i="2"/>
  <c r="AA237" i="2"/>
  <c r="AB237" i="2" s="1"/>
  <c r="AD236" i="2"/>
  <c r="AC236" i="2"/>
  <c r="AA236" i="2"/>
  <c r="AB236" i="2" s="1"/>
  <c r="AD235" i="2"/>
  <c r="AC235" i="2"/>
  <c r="AA235" i="2"/>
  <c r="AD234" i="2"/>
  <c r="AC234" i="2"/>
  <c r="AA234" i="2"/>
  <c r="AB234" i="2" s="1"/>
  <c r="AD233" i="2"/>
  <c r="AC233" i="2"/>
  <c r="AA233" i="2"/>
  <c r="AB233" i="2" s="1"/>
  <c r="AD232" i="2"/>
  <c r="AC232" i="2"/>
  <c r="AA232" i="2"/>
  <c r="AB232" i="2" s="1"/>
  <c r="AD231" i="2"/>
  <c r="AC231" i="2"/>
  <c r="AA231" i="2"/>
  <c r="AD230" i="2"/>
  <c r="AC230" i="2"/>
  <c r="AA230" i="2"/>
  <c r="AB230" i="2" s="1"/>
  <c r="AD229" i="2"/>
  <c r="AC229" i="2"/>
  <c r="AA229" i="2"/>
  <c r="AB229" i="2" s="1"/>
  <c r="AD228" i="2"/>
  <c r="AC228" i="2"/>
  <c r="AA228" i="2"/>
  <c r="AB228" i="2" s="1"/>
  <c r="AD227" i="2"/>
  <c r="AC227" i="2"/>
  <c r="AA227" i="2"/>
  <c r="AD226" i="2"/>
  <c r="AC226" i="2"/>
  <c r="AA226" i="2"/>
  <c r="AB226" i="2" s="1"/>
  <c r="AD225" i="2"/>
  <c r="AC225" i="2"/>
  <c r="AA225" i="2"/>
  <c r="AB225" i="2" s="1"/>
  <c r="AD223" i="2"/>
  <c r="AD224" i="2" s="1"/>
  <c r="AC223" i="2"/>
  <c r="AC224" i="2" s="1"/>
  <c r="AA223" i="2"/>
  <c r="AA224" i="2" s="1"/>
  <c r="AD222" i="2"/>
  <c r="AC222" i="2"/>
  <c r="AA222" i="2"/>
  <c r="AB222" i="2" s="1"/>
  <c r="AD221" i="2"/>
  <c r="AC221" i="2"/>
  <c r="AA221" i="2"/>
  <c r="AB221" i="2" s="1"/>
  <c r="AD220" i="2"/>
  <c r="AC220" i="2"/>
  <c r="AA220" i="2"/>
  <c r="AB220" i="2" s="1"/>
  <c r="AD219" i="2"/>
  <c r="AC219" i="2"/>
  <c r="AA219" i="2"/>
  <c r="AD218" i="2"/>
  <c r="AC218" i="2"/>
  <c r="AA218" i="2"/>
  <c r="AB218" i="2" s="1"/>
  <c r="AD217" i="2"/>
  <c r="AC217" i="2"/>
  <c r="AA217" i="2"/>
  <c r="AB217" i="2" s="1"/>
  <c r="AD216" i="2"/>
  <c r="AC216" i="2"/>
  <c r="AA216" i="2"/>
  <c r="AB216" i="2" s="1"/>
  <c r="AD215" i="2"/>
  <c r="AC215" i="2"/>
  <c r="AA215" i="2"/>
  <c r="AD214" i="2"/>
  <c r="AC214" i="2"/>
  <c r="AA214" i="2"/>
  <c r="AB214" i="2" s="1"/>
  <c r="AD213" i="2"/>
  <c r="AC213" i="2"/>
  <c r="AA213" i="2"/>
  <c r="AB213" i="2" s="1"/>
  <c r="AD212" i="2"/>
  <c r="AC212" i="2"/>
  <c r="AA212" i="2"/>
  <c r="AB212" i="2" s="1"/>
  <c r="AD211" i="2"/>
  <c r="AC211" i="2"/>
  <c r="AA211" i="2"/>
  <c r="AD209" i="2"/>
  <c r="AD210" i="2" s="1"/>
  <c r="AC209" i="2"/>
  <c r="AC210" i="2" s="1"/>
  <c r="AA209" i="2"/>
  <c r="AA210" i="2" s="1"/>
  <c r="AD208" i="2"/>
  <c r="AC208" i="2"/>
  <c r="AA208" i="2"/>
  <c r="AB208" i="2" s="1"/>
  <c r="AD206" i="2"/>
  <c r="AD207" i="2" s="1"/>
  <c r="AC206" i="2"/>
  <c r="AC207" i="2" s="1"/>
  <c r="AA206" i="2"/>
  <c r="AD204" i="2"/>
  <c r="AD205" i="2" s="1"/>
  <c r="AC204" i="2"/>
  <c r="AC205" i="2" s="1"/>
  <c r="AA204" i="2"/>
  <c r="AA205" i="2" s="1"/>
  <c r="AD203" i="2"/>
  <c r="AC203" i="2"/>
  <c r="AA203" i="2"/>
  <c r="AD201" i="2"/>
  <c r="AD202" i="2" s="1"/>
  <c r="AC201" i="2"/>
  <c r="AC202" i="2" s="1"/>
  <c r="AA201" i="2"/>
  <c r="AA202" i="2" s="1"/>
  <c r="AD199" i="2"/>
  <c r="AD200" i="2" s="1"/>
  <c r="AC199" i="2"/>
  <c r="AC200" i="2" s="1"/>
  <c r="AA199" i="2"/>
  <c r="AA200" i="2" s="1"/>
  <c r="AD197" i="2"/>
  <c r="AD198" i="2" s="1"/>
  <c r="AC197" i="2"/>
  <c r="AC198" i="2" s="1"/>
  <c r="AA197" i="2"/>
  <c r="AA198" i="2" s="1"/>
  <c r="AD195" i="2"/>
  <c r="AD196" i="2" s="1"/>
  <c r="AC195" i="2"/>
  <c r="AC196" i="2" s="1"/>
  <c r="AA195" i="2"/>
  <c r="AA196" i="2" s="1"/>
  <c r="AD194" i="2"/>
  <c r="AC194" i="2"/>
  <c r="AA194" i="2"/>
  <c r="AB194" i="2" s="1"/>
  <c r="AD192" i="2"/>
  <c r="AD193" i="2" s="1"/>
  <c r="AC192" i="2"/>
  <c r="AC193" i="2" s="1"/>
  <c r="AA192" i="2"/>
  <c r="AD191" i="2"/>
  <c r="AC191" i="2"/>
  <c r="AA191" i="2"/>
  <c r="AD190" i="2"/>
  <c r="AC190" i="2"/>
  <c r="AA190" i="2"/>
  <c r="AB190" i="2" s="1"/>
  <c r="AD189" i="2"/>
  <c r="AC189" i="2"/>
  <c r="AA189" i="2"/>
  <c r="AB189" i="2" s="1"/>
  <c r="AD188" i="2"/>
  <c r="AC188" i="2"/>
  <c r="AA188" i="2"/>
  <c r="AB188" i="2" s="1"/>
  <c r="AD187" i="2"/>
  <c r="AC187" i="2"/>
  <c r="AA187" i="2"/>
  <c r="AD186" i="2"/>
  <c r="AC186" i="2"/>
  <c r="AA186" i="2"/>
  <c r="AB186" i="2" s="1"/>
  <c r="AD185" i="2"/>
  <c r="AC185" i="2"/>
  <c r="AA185" i="2"/>
  <c r="AB185" i="2" s="1"/>
  <c r="AD184" i="2"/>
  <c r="AC184" i="2"/>
  <c r="AA184" i="2"/>
  <c r="AB184" i="2" s="1"/>
  <c r="AD182" i="2"/>
  <c r="AD183" i="2" s="1"/>
  <c r="AC182" i="2"/>
  <c r="AC183" i="2" s="1"/>
  <c r="AA182" i="2"/>
  <c r="AA183" i="2" s="1"/>
  <c r="AD181" i="2"/>
  <c r="AC181" i="2"/>
  <c r="AA181" i="2"/>
  <c r="AB181" i="2" s="1"/>
  <c r="AD180" i="2"/>
  <c r="AC180" i="2"/>
  <c r="AA180" i="2"/>
  <c r="AB180" i="2" s="1"/>
  <c r="AD179" i="2"/>
  <c r="AC179" i="2"/>
  <c r="AA179" i="2"/>
  <c r="AB179" i="2" s="1"/>
  <c r="AD178" i="2"/>
  <c r="AC178" i="2"/>
  <c r="AA178" i="2"/>
  <c r="AB178" i="2" s="1"/>
  <c r="AD177" i="2"/>
  <c r="AC177" i="2"/>
  <c r="AA177" i="2"/>
  <c r="AB177" i="2" s="1"/>
  <c r="AD176" i="2"/>
  <c r="AC176" i="2"/>
  <c r="AA176" i="2"/>
  <c r="AB176" i="2" s="1"/>
  <c r="AD175" i="2"/>
  <c r="AC175" i="2"/>
  <c r="AA175" i="2"/>
  <c r="AB175" i="2" s="1"/>
  <c r="AD173" i="2"/>
  <c r="AD174" i="2" s="1"/>
  <c r="AC173" i="2"/>
  <c r="AC174" i="2" s="1"/>
  <c r="AA173" i="2"/>
  <c r="AA174" i="2" s="1"/>
  <c r="AD172" i="2"/>
  <c r="AC172" i="2"/>
  <c r="AA172" i="2"/>
  <c r="AB172" i="2" s="1"/>
  <c r="AD170" i="2"/>
  <c r="AD171" i="2" s="1"/>
  <c r="AC170" i="2"/>
  <c r="AC171" i="2" s="1"/>
  <c r="AA170" i="2"/>
  <c r="AA171" i="2" s="1"/>
  <c r="AD169" i="2"/>
  <c r="AC169" i="2"/>
  <c r="AA169" i="2"/>
  <c r="AB169" i="2" s="1"/>
  <c r="AD167" i="2"/>
  <c r="AD168" i="2" s="1"/>
  <c r="AC167" i="2"/>
  <c r="AC168" i="2" s="1"/>
  <c r="AA167" i="2"/>
  <c r="AA168" i="2" s="1"/>
  <c r="AD165" i="2"/>
  <c r="AD166" i="2" s="1"/>
  <c r="AC165" i="2"/>
  <c r="AC166" i="2" s="1"/>
  <c r="AA165" i="2"/>
  <c r="AA166" i="2" s="1"/>
  <c r="AD164" i="2"/>
  <c r="AC164" i="2"/>
  <c r="AA164" i="2"/>
  <c r="AB164" i="2" s="1"/>
  <c r="AD162" i="2"/>
  <c r="AD163" i="2" s="1"/>
  <c r="AC162" i="2"/>
  <c r="AC163" i="2" s="1"/>
  <c r="AA162" i="2"/>
  <c r="AD160" i="2"/>
  <c r="AD161" i="2" s="1"/>
  <c r="AC160" i="2"/>
  <c r="AC161" i="2" s="1"/>
  <c r="AA160" i="2"/>
  <c r="AA161" i="2" s="1"/>
  <c r="AD158" i="2"/>
  <c r="AD159" i="2" s="1"/>
  <c r="AC158" i="2"/>
  <c r="AC159" i="2" s="1"/>
  <c r="AA158" i="2"/>
  <c r="AA159" i="2" s="1"/>
  <c r="AD156" i="2"/>
  <c r="AD157" i="2" s="1"/>
  <c r="AC156" i="2"/>
  <c r="AC157" i="2" s="1"/>
  <c r="AA156" i="2"/>
  <c r="AA157" i="2" s="1"/>
  <c r="AD155" i="2"/>
  <c r="AC155" i="2"/>
  <c r="AA155" i="2"/>
  <c r="AB155" i="2" s="1"/>
  <c r="AD153" i="2"/>
  <c r="AD154" i="2" s="1"/>
  <c r="AC153" i="2"/>
  <c r="AC154" i="2" s="1"/>
  <c r="AA153" i="2"/>
  <c r="AA154" i="2" s="1"/>
  <c r="AD151" i="2"/>
  <c r="AD152" i="2" s="1"/>
  <c r="AC151" i="2"/>
  <c r="AC152" i="2" s="1"/>
  <c r="AA151" i="2"/>
  <c r="AA152" i="2" s="1"/>
  <c r="AD150" i="2"/>
  <c r="AC150" i="2"/>
  <c r="AA150" i="2"/>
  <c r="AB150" i="2" s="1"/>
  <c r="AD148" i="2"/>
  <c r="AD149" i="2" s="1"/>
  <c r="AC148" i="2"/>
  <c r="AC149" i="2" s="1"/>
  <c r="AA148" i="2"/>
  <c r="AD147" i="2"/>
  <c r="AC147" i="2"/>
  <c r="AA147" i="2"/>
  <c r="AD145" i="2"/>
  <c r="AD146" i="2" s="1"/>
  <c r="AC145" i="2"/>
  <c r="AC146" i="2" s="1"/>
  <c r="AA145" i="2"/>
  <c r="AA146" i="2" s="1"/>
  <c r="AD143" i="2"/>
  <c r="AD144" i="2" s="1"/>
  <c r="AC143" i="2"/>
  <c r="AC144" i="2" s="1"/>
  <c r="AA143" i="2"/>
  <c r="AA144" i="2" s="1"/>
  <c r="AD141" i="2"/>
  <c r="AD142" i="2" s="1"/>
  <c r="AC141" i="2"/>
  <c r="AC142" i="2" s="1"/>
  <c r="AA141" i="2"/>
  <c r="AD140" i="2"/>
  <c r="AC140" i="2"/>
  <c r="AA140" i="2"/>
  <c r="AB140" i="2" s="1"/>
  <c r="AD138" i="2"/>
  <c r="AD139" i="2" s="1"/>
  <c r="AC138" i="2"/>
  <c r="AC139" i="2" s="1"/>
  <c r="AA138" i="2"/>
  <c r="AA139" i="2" s="1"/>
  <c r="AD137" i="2"/>
  <c r="AC137" i="2"/>
  <c r="AA137" i="2"/>
  <c r="AB137" i="2" s="1"/>
  <c r="AD135" i="2"/>
  <c r="AD136" i="2" s="1"/>
  <c r="AC135" i="2"/>
  <c r="AC136" i="2" s="1"/>
  <c r="AA135" i="2"/>
  <c r="AA136" i="2" s="1"/>
  <c r="AD133" i="2"/>
  <c r="AD134" i="2" s="1"/>
  <c r="AC133" i="2"/>
  <c r="AC134" i="2" s="1"/>
  <c r="AA133" i="2"/>
  <c r="AA134" i="2" s="1"/>
  <c r="AD131" i="2"/>
  <c r="AD132" i="2" s="1"/>
  <c r="AC131" i="2"/>
  <c r="AC132" i="2" s="1"/>
  <c r="AA131" i="2"/>
  <c r="AA132" i="2" s="1"/>
  <c r="AD130" i="2"/>
  <c r="AC130" i="2"/>
  <c r="AA130" i="2"/>
  <c r="AB130" i="2" s="1"/>
  <c r="AD129" i="2"/>
  <c r="AC129" i="2"/>
  <c r="AA129" i="2"/>
  <c r="AB129" i="2" s="1"/>
  <c r="AD127" i="2"/>
  <c r="AD128" i="2" s="1"/>
  <c r="AC127" i="2"/>
  <c r="AC128" i="2" s="1"/>
  <c r="AA127" i="2"/>
  <c r="AA128" i="2" s="1"/>
  <c r="AD125" i="2"/>
  <c r="AD126" i="2" s="1"/>
  <c r="AC125" i="2"/>
  <c r="AC126" i="2" s="1"/>
  <c r="AA125" i="2"/>
  <c r="AA126" i="2" s="1"/>
  <c r="AD124" i="2"/>
  <c r="AC124" i="2"/>
  <c r="AA124" i="2"/>
  <c r="AB124" i="2" s="1"/>
  <c r="AD122" i="2"/>
  <c r="AD123" i="2" s="1"/>
  <c r="AC122" i="2"/>
  <c r="AC123" i="2" s="1"/>
  <c r="AA122" i="2"/>
  <c r="AD120" i="2"/>
  <c r="AD121" i="2" s="1"/>
  <c r="AC120" i="2"/>
  <c r="AC121" i="2" s="1"/>
  <c r="AA120" i="2"/>
  <c r="AA121" i="2" s="1"/>
  <c r="AD119" i="2"/>
  <c r="AC119" i="2"/>
  <c r="AA119" i="2"/>
  <c r="AD118" i="2"/>
  <c r="AC118" i="2"/>
  <c r="AA118" i="2"/>
  <c r="AB118" i="2" s="1"/>
  <c r="AD117" i="2"/>
  <c r="AC117" i="2"/>
  <c r="AA117" i="2"/>
  <c r="AB117" i="2" s="1"/>
  <c r="AD115" i="2"/>
  <c r="AD116" i="2" s="1"/>
  <c r="AC115" i="2"/>
  <c r="AC116" i="2" s="1"/>
  <c r="AA115" i="2"/>
  <c r="AA116" i="2" s="1"/>
  <c r="AD113" i="2"/>
  <c r="AD114" i="2" s="1"/>
  <c r="AC113" i="2"/>
  <c r="AC114" i="2" s="1"/>
  <c r="AA113" i="2"/>
  <c r="AA114" i="2" s="1"/>
  <c r="AD112" i="2"/>
  <c r="AC112" i="2"/>
  <c r="AA112" i="2"/>
  <c r="AB112" i="2" s="1"/>
  <c r="AD110" i="2"/>
  <c r="AD111" i="2" s="1"/>
  <c r="AC110" i="2"/>
  <c r="AC111" i="2" s="1"/>
  <c r="AA110" i="2"/>
  <c r="AD109" i="2"/>
  <c r="AC109" i="2"/>
  <c r="AA109" i="2"/>
  <c r="AB109" i="2" s="1"/>
  <c r="AD108" i="2"/>
  <c r="AC108" i="2"/>
  <c r="AA108" i="2"/>
  <c r="AB108" i="2" s="1"/>
  <c r="AD107" i="2"/>
  <c r="AC107" i="2"/>
  <c r="AA107" i="2"/>
  <c r="AD106" i="2"/>
  <c r="AC106" i="2"/>
  <c r="AA106" i="2"/>
  <c r="AB106" i="2" s="1"/>
  <c r="AD105" i="2"/>
  <c r="AC105" i="2"/>
  <c r="AA105" i="2"/>
  <c r="AB105" i="2" s="1"/>
  <c r="AD104" i="2"/>
  <c r="AC104" i="2"/>
  <c r="AA104" i="2"/>
  <c r="AB104" i="2" s="1"/>
  <c r="AD103" i="2"/>
  <c r="AC103" i="2"/>
  <c r="AA103" i="2"/>
  <c r="AD102" i="2"/>
  <c r="AC102" i="2"/>
  <c r="AA102" i="2"/>
  <c r="AB102" i="2" s="1"/>
  <c r="AD101" i="2"/>
  <c r="AC101" i="2"/>
  <c r="AA101" i="2"/>
  <c r="AB101" i="2" s="1"/>
  <c r="AD100" i="2"/>
  <c r="AC100" i="2"/>
  <c r="AA100" i="2"/>
  <c r="AB100" i="2" s="1"/>
  <c r="AD99" i="2"/>
  <c r="AC99" i="2"/>
  <c r="AA99" i="2"/>
  <c r="AD98" i="2"/>
  <c r="AC98" i="2"/>
  <c r="AA98" i="2"/>
  <c r="AB98" i="2" s="1"/>
  <c r="AD97" i="2"/>
  <c r="AC97" i="2"/>
  <c r="AA97" i="2"/>
  <c r="AB97" i="2" s="1"/>
  <c r="AD96" i="2"/>
  <c r="AC96" i="2"/>
  <c r="AA96" i="2"/>
  <c r="AB96" i="2" s="1"/>
  <c r="AD94" i="2"/>
  <c r="AD95" i="2" s="1"/>
  <c r="AC94" i="2"/>
  <c r="AC95" i="2" s="1"/>
  <c r="AA94" i="2"/>
  <c r="AA95" i="2" s="1"/>
  <c r="AD92" i="2"/>
  <c r="AD93" i="2" s="1"/>
  <c r="AC92" i="2"/>
  <c r="AC93" i="2" s="1"/>
  <c r="AA92" i="2"/>
  <c r="AD91" i="2"/>
  <c r="AC91" i="2"/>
  <c r="AA91" i="2"/>
  <c r="AD90" i="2"/>
  <c r="AC90" i="2"/>
  <c r="AA90" i="2"/>
  <c r="AB90" i="2" s="1"/>
  <c r="AD89" i="2"/>
  <c r="AC89" i="2"/>
  <c r="AA89" i="2"/>
  <c r="AB89" i="2" s="1"/>
  <c r="AD88" i="2"/>
  <c r="AC88" i="2"/>
  <c r="AA88" i="2"/>
  <c r="AB88" i="2" s="1"/>
  <c r="AD87" i="2"/>
  <c r="AC87" i="2"/>
  <c r="AA87" i="2"/>
  <c r="AD85" i="2"/>
  <c r="AD86" i="2" s="1"/>
  <c r="AC85" i="2"/>
  <c r="AC86" i="2" s="1"/>
  <c r="AA85" i="2"/>
  <c r="AA86" i="2" s="1"/>
  <c r="AD83" i="2"/>
  <c r="AD84" i="2" s="1"/>
  <c r="AC83" i="2"/>
  <c r="AC84" i="2" s="1"/>
  <c r="AA83" i="2"/>
  <c r="AA84" i="2" s="1"/>
  <c r="AD81" i="2"/>
  <c r="AD82" i="2" s="1"/>
  <c r="AC81" i="2"/>
  <c r="AC82" i="2" s="1"/>
  <c r="AA81" i="2"/>
  <c r="AD80" i="2"/>
  <c r="AC80" i="2"/>
  <c r="AA80" i="2"/>
  <c r="AB80" i="2" s="1"/>
  <c r="AD78" i="2"/>
  <c r="AD79" i="2" s="1"/>
  <c r="AC78" i="2"/>
  <c r="AC79" i="2" s="1"/>
  <c r="AA78" i="2"/>
  <c r="AA79" i="2" s="1"/>
  <c r="AD76" i="2"/>
  <c r="AD77" i="2" s="1"/>
  <c r="AC76" i="2"/>
  <c r="AC77" i="2" s="1"/>
  <c r="AA76" i="2"/>
  <c r="AA77" i="2" s="1"/>
  <c r="AD74" i="2"/>
  <c r="AD75" i="2" s="1"/>
  <c r="AC74" i="2"/>
  <c r="AC75" i="2" s="1"/>
  <c r="AA74" i="2"/>
  <c r="AD72" i="2"/>
  <c r="AD73" i="2" s="1"/>
  <c r="AC72" i="2"/>
  <c r="AC73" i="2" s="1"/>
  <c r="AA72" i="2"/>
  <c r="AA73" i="2" s="1"/>
  <c r="AD71" i="2"/>
  <c r="AC71" i="2"/>
  <c r="AA71" i="2"/>
  <c r="AD70" i="2"/>
  <c r="AC70" i="2"/>
  <c r="AA70" i="2"/>
  <c r="AB70" i="2" s="1"/>
  <c r="AD68" i="2"/>
  <c r="AD69" i="2" s="1"/>
  <c r="AC68" i="2"/>
  <c r="AC69" i="2" s="1"/>
  <c r="AA68" i="2"/>
  <c r="AD66" i="2"/>
  <c r="AD67" i="2" s="1"/>
  <c r="AC66" i="2"/>
  <c r="AC67" i="2" s="1"/>
  <c r="AA66" i="2"/>
  <c r="AA67" i="2" s="1"/>
  <c r="AD64" i="2"/>
  <c r="AD65" i="2" s="1"/>
  <c r="AC64" i="2"/>
  <c r="AC65" i="2" s="1"/>
  <c r="AA64" i="2"/>
  <c r="AA65" i="2" s="1"/>
  <c r="Y385" i="2"/>
  <c r="AB385" i="2" s="1"/>
  <c r="Y383" i="2"/>
  <c r="Y381" i="2"/>
  <c r="AB381" i="2" s="1"/>
  <c r="Y379" i="2"/>
  <c r="Y377" i="2"/>
  <c r="AB377" i="2" s="1"/>
  <c r="Y370" i="2"/>
  <c r="AB370" i="2" s="1"/>
  <c r="Y359" i="2"/>
  <c r="Y349" i="2"/>
  <c r="Y347" i="2"/>
  <c r="Y345" i="2"/>
  <c r="AB345" i="2" s="1"/>
  <c r="Y342" i="2"/>
  <c r="Y340" i="2"/>
  <c r="AB340" i="2" s="1"/>
  <c r="Y338" i="2"/>
  <c r="AB338" i="2" s="1"/>
  <c r="Y329" i="2"/>
  <c r="AB329" i="2" s="1"/>
  <c r="Y327" i="2"/>
  <c r="Y325" i="2"/>
  <c r="Y323" i="2"/>
  <c r="Y321" i="2"/>
  <c r="AB321" i="2" s="1"/>
  <c r="Y319" i="2"/>
  <c r="Y317" i="2"/>
  <c r="Y303" i="2"/>
  <c r="Y301" i="2"/>
  <c r="AB301" i="2" s="1"/>
  <c r="Y299" i="2"/>
  <c r="Y297" i="2"/>
  <c r="Y294" i="2"/>
  <c r="AB294" i="2" s="1"/>
  <c r="Y292" i="2"/>
  <c r="AB292" i="2" s="1"/>
  <c r="Y290" i="2"/>
  <c r="Y288" i="2"/>
  <c r="AB288" i="2" s="1"/>
  <c r="Y286" i="2"/>
  <c r="AB286" i="2" s="1"/>
  <c r="Y284" i="2"/>
  <c r="AB284" i="2" s="1"/>
  <c r="Y263" i="2"/>
  <c r="Y247" i="2"/>
  <c r="Y244" i="2"/>
  <c r="Y242" i="2"/>
  <c r="AB242" i="2" s="1"/>
  <c r="Y240" i="2"/>
  <c r="AB240" i="2" s="1"/>
  <c r="Y224" i="2"/>
  <c r="AB224" i="2" s="1"/>
  <c r="Y210" i="2"/>
  <c r="AB210" i="2" s="1"/>
  <c r="Y207" i="2"/>
  <c r="Y205" i="2"/>
  <c r="AB205" i="2" s="1"/>
  <c r="Y202" i="2"/>
  <c r="AB202" i="2" s="1"/>
  <c r="Y200" i="2"/>
  <c r="Y198" i="2"/>
  <c r="AB198" i="2" s="1"/>
  <c r="Y196" i="2"/>
  <c r="AB196" i="2" s="1"/>
  <c r="Y193" i="2"/>
  <c r="Y183" i="2"/>
  <c r="Y174" i="2"/>
  <c r="AB174" i="2" s="1"/>
  <c r="Y171" i="2"/>
  <c r="Y168" i="2"/>
  <c r="AB168" i="2" s="1"/>
  <c r="Y166" i="2"/>
  <c r="AB166" i="2" s="1"/>
  <c r="Y163" i="2"/>
  <c r="Y161" i="2"/>
  <c r="AB161" i="2" s="1"/>
  <c r="Y159" i="2"/>
  <c r="Y157" i="2"/>
  <c r="AB157" i="2" s="1"/>
  <c r="Y154" i="2"/>
  <c r="AB154" i="2" s="1"/>
  <c r="Y152" i="2"/>
  <c r="AB152" i="2" s="1"/>
  <c r="Y149" i="2"/>
  <c r="Y146" i="2"/>
  <c r="AB146" i="2" s="1"/>
  <c r="Y144" i="2"/>
  <c r="AB144" i="2" s="1"/>
  <c r="Y142" i="2"/>
  <c r="Y139" i="2"/>
  <c r="Y136" i="2"/>
  <c r="Y134" i="2"/>
  <c r="AB134" i="2" s="1"/>
  <c r="Y132" i="2"/>
  <c r="AB132" i="2" s="1"/>
  <c r="Y128" i="2"/>
  <c r="AB128" i="2" s="1"/>
  <c r="Y126" i="2"/>
  <c r="AB126" i="2" s="1"/>
  <c r="Y123" i="2"/>
  <c r="Y121" i="2"/>
  <c r="AB121" i="2" s="1"/>
  <c r="Y116" i="2"/>
  <c r="AB116" i="2" s="1"/>
  <c r="Y114" i="2"/>
  <c r="AB114" i="2" s="1"/>
  <c r="Y111" i="2"/>
  <c r="Y95" i="2"/>
  <c r="Y93" i="2"/>
  <c r="Y86" i="2"/>
  <c r="AB86" i="2" s="1"/>
  <c r="Y84" i="2"/>
  <c r="AB84" i="2" s="1"/>
  <c r="Y82" i="2"/>
  <c r="Y79" i="2"/>
  <c r="Y77" i="2"/>
  <c r="AB77" i="2" s="1"/>
  <c r="Y75" i="2"/>
  <c r="Y73" i="2"/>
  <c r="AB73" i="2" s="1"/>
  <c r="Y69" i="2"/>
  <c r="Y67" i="2"/>
  <c r="Y65" i="2"/>
  <c r="AB65" i="2" s="1"/>
  <c r="AA123" i="2" l="1"/>
  <c r="AB123" i="2" s="1"/>
  <c r="AB122" i="2"/>
  <c r="AA149" i="2"/>
  <c r="AB148" i="2"/>
  <c r="AA163" i="2"/>
  <c r="AB163" i="2" s="1"/>
  <c r="AB162" i="2"/>
  <c r="AA297" i="2"/>
  <c r="AB296" i="2"/>
  <c r="AA317" i="2"/>
  <c r="AB317" i="2" s="1"/>
  <c r="AB316" i="2"/>
  <c r="AA349" i="2"/>
  <c r="AB349" i="2" s="1"/>
  <c r="AB348" i="2"/>
  <c r="AA207" i="2"/>
  <c r="AB207" i="2" s="1"/>
  <c r="AB206" i="2"/>
  <c r="AA383" i="2"/>
  <c r="AB383" i="2" s="1"/>
  <c r="AB382" i="2"/>
  <c r="AB136" i="2"/>
  <c r="AB149" i="2"/>
  <c r="AB297" i="2"/>
  <c r="AA69" i="2"/>
  <c r="AB69" i="2" s="1"/>
  <c r="AB68" i="2"/>
  <c r="AA75" i="2"/>
  <c r="AB75" i="2" s="1"/>
  <c r="AB74" i="2"/>
  <c r="AA82" i="2"/>
  <c r="AB82" i="2" s="1"/>
  <c r="AB81" i="2"/>
  <c r="AA93" i="2"/>
  <c r="AB93" i="2" s="1"/>
  <c r="AB92" i="2"/>
  <c r="AA111" i="2"/>
  <c r="AB111" i="2" s="1"/>
  <c r="AB110" i="2"/>
  <c r="AA142" i="2"/>
  <c r="AB142" i="2" s="1"/>
  <c r="AB141" i="2"/>
  <c r="AA193" i="2"/>
  <c r="AB193" i="2" s="1"/>
  <c r="AB192" i="2"/>
  <c r="AA244" i="2"/>
  <c r="AB244" i="2" s="1"/>
  <c r="AB243" i="2"/>
  <c r="AA290" i="2"/>
  <c r="AB290" i="2" s="1"/>
  <c r="AB289" i="2"/>
  <c r="AA325" i="2"/>
  <c r="AB325" i="2" s="1"/>
  <c r="AB324" i="2"/>
  <c r="AA342" i="2"/>
  <c r="AB341" i="2"/>
  <c r="AB200" i="2"/>
  <c r="AB342" i="2"/>
  <c r="AB135" i="2"/>
  <c r="AB199" i="2"/>
  <c r="AB72" i="2"/>
  <c r="AB76" i="2"/>
  <c r="AB120" i="2"/>
  <c r="AB156" i="2"/>
  <c r="AB160" i="2"/>
  <c r="AB204" i="2"/>
  <c r="AB300" i="2"/>
  <c r="AB320" i="2"/>
  <c r="AB328" i="2"/>
  <c r="AB344" i="2"/>
  <c r="AB376" i="2"/>
  <c r="AB380" i="2"/>
  <c r="AB384" i="2"/>
  <c r="AB64" i="2"/>
  <c r="AB85" i="2"/>
  <c r="AB113" i="2"/>
  <c r="AB125" i="2"/>
  <c r="AB133" i="2"/>
  <c r="AB145" i="2"/>
  <c r="AB153" i="2"/>
  <c r="AB165" i="2"/>
  <c r="AB173" i="2"/>
  <c r="AB197" i="2"/>
  <c r="AB201" i="2"/>
  <c r="AB209" i="2"/>
  <c r="AB241" i="2"/>
  <c r="AB285" i="2"/>
  <c r="AB293" i="2"/>
  <c r="AB337" i="2"/>
  <c r="AB369" i="2"/>
  <c r="AB66" i="2"/>
  <c r="AB78" i="2"/>
  <c r="AB94" i="2"/>
  <c r="AB138" i="2"/>
  <c r="AB158" i="2"/>
  <c r="AB170" i="2"/>
  <c r="AB182" i="2"/>
  <c r="AB246" i="2"/>
  <c r="AB262" i="2"/>
  <c r="AB298" i="2"/>
  <c r="AB302" i="2"/>
  <c r="AB318" i="2"/>
  <c r="AB322" i="2"/>
  <c r="AB326" i="2"/>
  <c r="AB346" i="2"/>
  <c r="AB358" i="2"/>
  <c r="AB378" i="2"/>
  <c r="Y386" i="2"/>
  <c r="AB386" i="2" s="1"/>
  <c r="Y387" i="2"/>
  <c r="X387" i="2"/>
  <c r="W387" i="2"/>
  <c r="V387" i="2"/>
  <c r="U387" i="2"/>
  <c r="Q387" i="2"/>
</calcChain>
</file>

<file path=xl/sharedStrings.xml><?xml version="1.0" encoding="utf-8"?>
<sst xmlns="http://schemas.openxmlformats.org/spreadsheetml/2006/main" count="6647" uniqueCount="1389">
  <si>
    <t>MONTH</t>
  </si>
  <si>
    <t>YEAR</t>
  </si>
  <si>
    <t>MODEL
NAME</t>
  </si>
  <si>
    <t>SERIAL
NUMBER</t>
  </si>
  <si>
    <t>CUSTOMER
NUMBER</t>
  </si>
  <si>
    <t>PO
#</t>
  </si>
  <si>
    <t>INVOICE
NUMBER</t>
  </si>
  <si>
    <t>INSTALL
DATE</t>
  </si>
  <si>
    <t>CONTACT
NAME</t>
  </si>
  <si>
    <t>ADDRESS</t>
  </si>
  <si>
    <t>CITY</t>
  </si>
  <si>
    <t>STATE</t>
  </si>
  <si>
    <t>ZIP
CODE</t>
  </si>
  <si>
    <t>B/W
BEGINNING
READ</t>
  </si>
  <si>
    <t>B/W
END
READ</t>
  </si>
  <si>
    <t>B/W
VOLUME</t>
  </si>
  <si>
    <t>B/W
OVERAGE</t>
  </si>
  <si>
    <t>CLR
BEGINNING
READ</t>
  </si>
  <si>
    <t>CLR
END
READ</t>
  </si>
  <si>
    <t>CLR
VOLUME</t>
  </si>
  <si>
    <t>CLR
OVERAGE</t>
  </si>
  <si>
    <t>MISC
CHARGES</t>
  </si>
  <si>
    <t>TOTAL</t>
  </si>
  <si>
    <t>TAX</t>
  </si>
  <si>
    <t>TOTAL
AMOUNT</t>
  </si>
  <si>
    <t>BILLTOID</t>
  </si>
  <si>
    <t>Apr</t>
  </si>
  <si>
    <t>2017</t>
  </si>
  <si>
    <t xml:space="preserve">5955APT     </t>
  </si>
  <si>
    <t>A2M739713</t>
  </si>
  <si>
    <t>723170502</t>
  </si>
  <si>
    <t/>
  </si>
  <si>
    <t xml:space="preserve">WAY2001D7B </t>
  </si>
  <si>
    <t>JOSUE DIAZ</t>
  </si>
  <si>
    <t>5057 WOODWARD AVE</t>
  </si>
  <si>
    <t>DETROIT</t>
  </si>
  <si>
    <t>MI</t>
  </si>
  <si>
    <t>48202</t>
  </si>
  <si>
    <t>A2M738965</t>
  </si>
  <si>
    <t>722070166</t>
  </si>
  <si>
    <t>BRANDI GONZALEZ</t>
  </si>
  <si>
    <t>259 MACK AVE</t>
  </si>
  <si>
    <t>48201</t>
  </si>
  <si>
    <t>LaserJet P2015</t>
  </si>
  <si>
    <t>CNB2R30477</t>
  </si>
  <si>
    <t>722054756</t>
  </si>
  <si>
    <t>5557 Cass Ave</t>
  </si>
  <si>
    <t>Detroit</t>
  </si>
  <si>
    <t>3610DN</t>
  </si>
  <si>
    <t>A4T565392</t>
  </si>
  <si>
    <t>Josue Diaz</t>
  </si>
  <si>
    <t xml:space="preserve">48202  </t>
  </si>
  <si>
    <t>A4T566041</t>
  </si>
  <si>
    <t>723294112</t>
  </si>
  <si>
    <t>656 W KIRBY ST</t>
  </si>
  <si>
    <t>5955APT</t>
  </si>
  <si>
    <t>A2M743188</t>
  </si>
  <si>
    <t>722657897</t>
  </si>
  <si>
    <t>4841 CASS AVE</t>
  </si>
  <si>
    <t xml:space="preserve">48201  </t>
  </si>
  <si>
    <t>WC3655X</t>
  </si>
  <si>
    <t>C7X268942</t>
  </si>
  <si>
    <t>722637857</t>
  </si>
  <si>
    <t>42 W WARREN AVE</t>
  </si>
  <si>
    <t>A2M741266</t>
  </si>
  <si>
    <t>722989969</t>
  </si>
  <si>
    <t>KRISTEN KASZETA</t>
  </si>
  <si>
    <t>5101 JOHN C LODGE</t>
  </si>
  <si>
    <t>C7X268515</t>
  </si>
  <si>
    <t>722950433</t>
  </si>
  <si>
    <t>3901 BEAUBIEN ST</t>
  </si>
  <si>
    <t>A2M739710</t>
  </si>
  <si>
    <t>722987385</t>
  </si>
  <si>
    <t>A2M739700</t>
  </si>
  <si>
    <t>723115309</t>
  </si>
  <si>
    <t>33737 W 12 MILE RD</t>
  </si>
  <si>
    <t>FARMINGTON HILLS</t>
  </si>
  <si>
    <t xml:space="preserve">48331  </t>
  </si>
  <si>
    <t>A2M739646</t>
  </si>
  <si>
    <t>723115085</t>
  </si>
  <si>
    <t>16480 HALL RD</t>
  </si>
  <si>
    <t>CLINTON TOWNSHIP</t>
  </si>
  <si>
    <t xml:space="preserve">48038  </t>
  </si>
  <si>
    <t>A2M739634</t>
  </si>
  <si>
    <t>A2M739609</t>
  </si>
  <si>
    <t>723115135</t>
  </si>
  <si>
    <t>44575 GARFIELD RD</t>
  </si>
  <si>
    <t>A4T039807</t>
  </si>
  <si>
    <t>721592012</t>
  </si>
  <si>
    <t xml:space="preserve"> </t>
  </si>
  <si>
    <t>Diego Mazariegos</t>
  </si>
  <si>
    <t>5925 WOODWARD AVE FL</t>
  </si>
  <si>
    <t>A2M741689</t>
  </si>
  <si>
    <t>722226107</t>
  </si>
  <si>
    <t>3939 WOODWARD AVE</t>
  </si>
  <si>
    <t>A2M743268</t>
  </si>
  <si>
    <t>720913474</t>
  </si>
  <si>
    <t>PORSHE ANDERSON</t>
  </si>
  <si>
    <t>W7855PT</t>
  </si>
  <si>
    <t>MX4482411</t>
  </si>
  <si>
    <t>721874550</t>
  </si>
  <si>
    <t>5700 CASS AVE</t>
  </si>
  <si>
    <t>MX4482401</t>
  </si>
  <si>
    <t>722069010</t>
  </si>
  <si>
    <t>320 E CANFIELD ST</t>
  </si>
  <si>
    <t>MX4482397</t>
  </si>
  <si>
    <t xml:space="preserve">W7855PT     </t>
  </si>
  <si>
    <t>MX4482372</t>
  </si>
  <si>
    <t>723563441</t>
  </si>
  <si>
    <t>THERESA VAUGHN</t>
  </si>
  <si>
    <t>MX4478032</t>
  </si>
  <si>
    <t>722391893</t>
  </si>
  <si>
    <t>5221 GULLEN MALL</t>
  </si>
  <si>
    <t>C7X275952</t>
  </si>
  <si>
    <t>722315330</t>
  </si>
  <si>
    <t>5425 WOODWARD AVE</t>
  </si>
  <si>
    <t>W7225PT</t>
  </si>
  <si>
    <t>LX5602833</t>
  </si>
  <si>
    <t>Color laser jet cp40</t>
  </si>
  <si>
    <t>JP4LD17788</t>
  </si>
  <si>
    <t xml:space="preserve">WC6655X     </t>
  </si>
  <si>
    <t>E1B936116</t>
  </si>
  <si>
    <t>721681062</t>
  </si>
  <si>
    <t>UnKnown UnKnown</t>
  </si>
  <si>
    <t>LaserJet</t>
  </si>
  <si>
    <t>CNDCJ5C10Q</t>
  </si>
  <si>
    <t>722444734</t>
  </si>
  <si>
    <t>656 Kirby Ave</t>
  </si>
  <si>
    <t xml:space="preserve">WC3655X     </t>
  </si>
  <si>
    <t>C7X264292</t>
  </si>
  <si>
    <t>722069176</t>
  </si>
  <si>
    <t>5155 GULLEN MALL</t>
  </si>
  <si>
    <t>C7X266401</t>
  </si>
  <si>
    <t>723302550</t>
  </si>
  <si>
    <t>3395 JOHN R ST</t>
  </si>
  <si>
    <t>C7X266413</t>
  </si>
  <si>
    <t>C7X266417</t>
  </si>
  <si>
    <t>Color LaserJet CP400</t>
  </si>
  <si>
    <t>JP4LB65338</t>
  </si>
  <si>
    <t>A2M733860</t>
  </si>
  <si>
    <t>WC6655X</t>
  </si>
  <si>
    <t>E1B974908</t>
  </si>
  <si>
    <t>E1B973932</t>
  </si>
  <si>
    <t>E1B972574</t>
  </si>
  <si>
    <t>MX4497947</t>
  </si>
  <si>
    <t>MX4497809</t>
  </si>
  <si>
    <t>E1B974996</t>
  </si>
  <si>
    <t>722069036</t>
  </si>
  <si>
    <t>540 E CANFIELD ST</t>
  </si>
  <si>
    <t>MX4478250</t>
  </si>
  <si>
    <t>E1B973163</t>
  </si>
  <si>
    <t>722813979</t>
  </si>
  <si>
    <t>5244 GULLEN MALL</t>
  </si>
  <si>
    <t>MX4485654</t>
  </si>
  <si>
    <t>MX4488816</t>
  </si>
  <si>
    <t>MX4490212</t>
  </si>
  <si>
    <t>MX4490213</t>
  </si>
  <si>
    <t>MX4490215</t>
  </si>
  <si>
    <t>MX4497728</t>
  </si>
  <si>
    <t>SHARON BROWN</t>
  </si>
  <si>
    <t>MX4485042</t>
  </si>
  <si>
    <t>A2M730283</t>
  </si>
  <si>
    <t>A2M643416</t>
  </si>
  <si>
    <t>722285772</t>
  </si>
  <si>
    <t>Kimberly McNutt</t>
  </si>
  <si>
    <t>818 W HANCOCK ST</t>
  </si>
  <si>
    <t>laser jet p2035</t>
  </si>
  <si>
    <t>VNB3M20487</t>
  </si>
  <si>
    <t>E1B975554</t>
  </si>
  <si>
    <t>E1B972567</t>
  </si>
  <si>
    <t>Laserjet Pro 400 Col</t>
  </si>
  <si>
    <t>CNDF385778</t>
  </si>
  <si>
    <t>NA</t>
  </si>
  <si>
    <t xml:space="preserve">WAY2001D7A </t>
  </si>
  <si>
    <t>CNBCH7314N</t>
  </si>
  <si>
    <t>Color laser jet 1600</t>
  </si>
  <si>
    <t>CNBC64N06G</t>
  </si>
  <si>
    <t>722368289</t>
  </si>
  <si>
    <t>2727 2ND AVE</t>
  </si>
  <si>
    <t>E1B971119</t>
  </si>
  <si>
    <t>LaserJet 4250</t>
  </si>
  <si>
    <t>CNRXL42558</t>
  </si>
  <si>
    <t>JP4LB63053</t>
  </si>
  <si>
    <t>5550DT</t>
  </si>
  <si>
    <t>KPA025061</t>
  </si>
  <si>
    <t>MX4752043</t>
  </si>
  <si>
    <t>722070133</t>
  </si>
  <si>
    <t>P0732491</t>
  </si>
  <si>
    <t xml:space="preserve">WAY2001D7C </t>
  </si>
  <si>
    <t>5700 CASS AVE RM 220</t>
  </si>
  <si>
    <t>A2M638237</t>
  </si>
  <si>
    <t>722069481</t>
  </si>
  <si>
    <t>P0734753</t>
  </si>
  <si>
    <t xml:space="preserve">WAY2001D7D </t>
  </si>
  <si>
    <t>906 W WARREN AVE</t>
  </si>
  <si>
    <t>A2M637755</t>
  </si>
  <si>
    <t>722068780</t>
  </si>
  <si>
    <t>P0736236</t>
  </si>
  <si>
    <t xml:space="preserve">WAY2001D7E </t>
  </si>
  <si>
    <t>C7X232583</t>
  </si>
  <si>
    <t>722069929</t>
  </si>
  <si>
    <t>P0736281</t>
  </si>
  <si>
    <t xml:space="preserve">WAY2001D7F </t>
  </si>
  <si>
    <t>4500 CASS AVE</t>
  </si>
  <si>
    <t>C7X232535</t>
  </si>
  <si>
    <t>MX4752042</t>
  </si>
  <si>
    <t>E1B938243</t>
  </si>
  <si>
    <t>722269891</t>
  </si>
  <si>
    <t>P0738639</t>
  </si>
  <si>
    <t xml:space="preserve">WAY2001D7G </t>
  </si>
  <si>
    <t>60 W HANCOCK ST</t>
  </si>
  <si>
    <t>5945APT</t>
  </si>
  <si>
    <t>A2M620434</t>
  </si>
  <si>
    <t>721276756</t>
  </si>
  <si>
    <t>P0739143</t>
  </si>
  <si>
    <t xml:space="preserve">WAY2001D7H </t>
  </si>
  <si>
    <t>Jason Davis</t>
  </si>
  <si>
    <t>14601 E 12 Mile RD</t>
  </si>
  <si>
    <t>Warren</t>
  </si>
  <si>
    <t>48088</t>
  </si>
  <si>
    <t>A2M620999</t>
  </si>
  <si>
    <t>P0739162</t>
  </si>
  <si>
    <t xml:space="preserve">WAY2001D7I </t>
  </si>
  <si>
    <t>14602 E 12 Mile RD</t>
  </si>
  <si>
    <t>C7X234365</t>
  </si>
  <si>
    <t>722068939</t>
  </si>
  <si>
    <t>P0739206</t>
  </si>
  <si>
    <t xml:space="preserve">WAY2001D7J </t>
  </si>
  <si>
    <t>Color laser jet ente</t>
  </si>
  <si>
    <t>CNJ6D2WQVL</t>
  </si>
  <si>
    <t>5221 Gullen Mall</t>
  </si>
  <si>
    <t>A2M637851</t>
  </si>
  <si>
    <t>P0739928</t>
  </si>
  <si>
    <t xml:space="preserve">WAY2001D7L </t>
  </si>
  <si>
    <t>A2M620404</t>
  </si>
  <si>
    <t>721246221</t>
  </si>
  <si>
    <t>P0741782</t>
  </si>
  <si>
    <t xml:space="preserve">WAY2001D7M </t>
  </si>
  <si>
    <t>Barbara Hale</t>
  </si>
  <si>
    <t>A2M639132</t>
  </si>
  <si>
    <t>722085099</t>
  </si>
  <si>
    <t>P0742067</t>
  </si>
  <si>
    <t xml:space="preserve">WAY2001D7N </t>
  </si>
  <si>
    <t>6135 WOODWARD AVE</t>
  </si>
  <si>
    <t>MX4755492</t>
  </si>
  <si>
    <t>E1B937611</t>
  </si>
  <si>
    <t>MX4755489</t>
  </si>
  <si>
    <t>MX4755420</t>
  </si>
  <si>
    <t>E1B937729</t>
  </si>
  <si>
    <t>4622DN</t>
  </si>
  <si>
    <t>D6X461755</t>
  </si>
  <si>
    <t>P0742456</t>
  </si>
  <si>
    <t xml:space="preserve">WAY2001D7O </t>
  </si>
  <si>
    <t>E1B270959</t>
  </si>
  <si>
    <t>722165586</t>
  </si>
  <si>
    <t>P0742695</t>
  </si>
  <si>
    <t xml:space="preserve">WAY2001D7P </t>
  </si>
  <si>
    <t>471 W PALMER ST</t>
  </si>
  <si>
    <t>A4T043042</t>
  </si>
  <si>
    <t>A4T025085</t>
  </si>
  <si>
    <t>C7X231747</t>
  </si>
  <si>
    <t>C7X231537</t>
  </si>
  <si>
    <t>C7X231536</t>
  </si>
  <si>
    <t>6700DT</t>
  </si>
  <si>
    <t>AB9785774</t>
  </si>
  <si>
    <t>E1B938095</t>
  </si>
  <si>
    <t>722069127</t>
  </si>
  <si>
    <t>474 FERRY MALL</t>
  </si>
  <si>
    <t>MX4759503</t>
  </si>
  <si>
    <t>A4T551835</t>
  </si>
  <si>
    <t>MX4759382</t>
  </si>
  <si>
    <t>MX4757555</t>
  </si>
  <si>
    <t>MX4756090</t>
  </si>
  <si>
    <t>A4T551834</t>
  </si>
  <si>
    <t>A4T551837</t>
  </si>
  <si>
    <t>C7X230972</t>
  </si>
  <si>
    <t>P0742931</t>
  </si>
  <si>
    <t xml:space="preserve">WAY2001D7Q </t>
  </si>
  <si>
    <t>AB9784249</t>
  </si>
  <si>
    <t>c7x241541</t>
  </si>
  <si>
    <t>P0742933</t>
  </si>
  <si>
    <t xml:space="preserve">WAY2001D7R </t>
  </si>
  <si>
    <t>A4T550082</t>
  </si>
  <si>
    <t>P0743508</t>
  </si>
  <si>
    <t xml:space="preserve">WAY2001D7S </t>
  </si>
  <si>
    <t>D6X461739</t>
  </si>
  <si>
    <t>E1B938295</t>
  </si>
  <si>
    <t>MX4755484</t>
  </si>
  <si>
    <t>WC5335PT</t>
  </si>
  <si>
    <t>AE9555252</t>
  </si>
  <si>
    <t>721606440</t>
  </si>
  <si>
    <t>P0744898</t>
  </si>
  <si>
    <t xml:space="preserve">WAY2001D7T </t>
  </si>
  <si>
    <t>Tammy Cooper</t>
  </si>
  <si>
    <t>50 E canfield ST</t>
  </si>
  <si>
    <t>A4T551753</t>
  </si>
  <si>
    <t>P0745373</t>
  </si>
  <si>
    <t xml:space="preserve">WAY2001D7U </t>
  </si>
  <si>
    <t>E1B940018</t>
  </si>
  <si>
    <t>MX4750761</t>
  </si>
  <si>
    <t>P0747726</t>
  </si>
  <si>
    <t xml:space="preserve">WAY2001D7V </t>
  </si>
  <si>
    <t>5557 CASS AVE</t>
  </si>
  <si>
    <t>AB9781392</t>
  </si>
  <si>
    <t>P0751628</t>
  </si>
  <si>
    <t xml:space="preserve">WAY2001D7W </t>
  </si>
  <si>
    <t>AE9555250</t>
  </si>
  <si>
    <t>723356069</t>
  </si>
  <si>
    <t>A2M654892</t>
  </si>
  <si>
    <t>722595436</t>
  </si>
  <si>
    <t>5104 GULLEN MALL</t>
  </si>
  <si>
    <t>A2M638814</t>
  </si>
  <si>
    <t>722085123</t>
  </si>
  <si>
    <t>P0752725</t>
  </si>
  <si>
    <t xml:space="preserve">WAY2001D7X </t>
  </si>
  <si>
    <t>440 BURROUGHS ST</t>
  </si>
  <si>
    <t>MX4773560</t>
  </si>
  <si>
    <t>722657830</t>
  </si>
  <si>
    <t>P0756010</t>
  </si>
  <si>
    <t xml:space="preserve">WAY2001D7Y </t>
  </si>
  <si>
    <t>60 FARNSWORTH ST</t>
  </si>
  <si>
    <t>A2M647862</t>
  </si>
  <si>
    <t>P0760857</t>
  </si>
  <si>
    <t xml:space="preserve">WAY2001D7Z </t>
  </si>
  <si>
    <t>KIMBERLY MCNUTT</t>
  </si>
  <si>
    <t>A2M620556</t>
  </si>
  <si>
    <t>723181715</t>
  </si>
  <si>
    <t>5439 WOODWARD AVE</t>
  </si>
  <si>
    <t>A4T559956</t>
  </si>
  <si>
    <t>722749835</t>
  </si>
  <si>
    <t>P0765965</t>
  </si>
  <si>
    <t>WAY2001D7AA</t>
  </si>
  <si>
    <t>4809 WOODWARD AVE</t>
  </si>
  <si>
    <t>E1B967081</t>
  </si>
  <si>
    <t>MX4762380</t>
  </si>
  <si>
    <t>722169489</t>
  </si>
  <si>
    <t>P0766749</t>
  </si>
  <si>
    <t>WAY2001D7AB</t>
  </si>
  <si>
    <t>E1B967535</t>
  </si>
  <si>
    <t>P0767801</t>
  </si>
  <si>
    <t>WAY2001D7AC</t>
  </si>
  <si>
    <t>MX4772586</t>
  </si>
  <si>
    <t>P0768367</t>
  </si>
  <si>
    <t>WAY2001D7AD</t>
  </si>
  <si>
    <t>A2M657685</t>
  </si>
  <si>
    <t>A4T556670</t>
  </si>
  <si>
    <t>722520749</t>
  </si>
  <si>
    <t>P0770262</t>
  </si>
  <si>
    <t>WAY2001D7AE</t>
  </si>
  <si>
    <t>MX4772227</t>
  </si>
  <si>
    <t>E1B963985</t>
  </si>
  <si>
    <t>722528437</t>
  </si>
  <si>
    <t>P0770460</t>
  </si>
  <si>
    <t>WAY2001D7AF</t>
  </si>
  <si>
    <t>5510 WOODWARD AVE</t>
  </si>
  <si>
    <t>A2M646193</t>
  </si>
  <si>
    <t>722356821</t>
  </si>
  <si>
    <t>P0770462</t>
  </si>
  <si>
    <t>WAY2001D7AG</t>
  </si>
  <si>
    <t>1200 HOLDEN ST</t>
  </si>
  <si>
    <t>C7X236613</t>
  </si>
  <si>
    <t>MX4756038</t>
  </si>
  <si>
    <t>722105681</t>
  </si>
  <si>
    <t>P0770472</t>
  </si>
  <si>
    <t>WAY2001D7AH</t>
  </si>
  <si>
    <t>4201 SAINT ANTOINE</t>
  </si>
  <si>
    <t>MX4772234</t>
  </si>
  <si>
    <t>P0770490</t>
  </si>
  <si>
    <t>WAY2001D7AI</t>
  </si>
  <si>
    <t>MX4772245</t>
  </si>
  <si>
    <t>P0770509</t>
  </si>
  <si>
    <t>WAY2001D7AJ</t>
  </si>
  <si>
    <t>A4T553705</t>
  </si>
  <si>
    <t>P0770568</t>
  </si>
  <si>
    <t>WAY2001D7AK</t>
  </si>
  <si>
    <t>MX4747078</t>
  </si>
  <si>
    <t>MX4777267</t>
  </si>
  <si>
    <t>P0770593</t>
  </si>
  <si>
    <t>WAY2001D7AL</t>
  </si>
  <si>
    <t>A4T556665</t>
  </si>
  <si>
    <t>P0770668</t>
  </si>
  <si>
    <t>WAY2001D7AM</t>
  </si>
  <si>
    <t>E1B942522</t>
  </si>
  <si>
    <t>AB9785154</t>
  </si>
  <si>
    <t>P0770671</t>
  </si>
  <si>
    <t>WAY2001D7AN</t>
  </si>
  <si>
    <t>MX4772674</t>
  </si>
  <si>
    <t>A4T556663</t>
  </si>
  <si>
    <t>P0770679</t>
  </si>
  <si>
    <t>WAY2001D7AO</t>
  </si>
  <si>
    <t>A4T556667</t>
  </si>
  <si>
    <t>A4T556660</t>
  </si>
  <si>
    <t>D6X461735</t>
  </si>
  <si>
    <t>A2M653778</t>
  </si>
  <si>
    <t>5865APT</t>
  </si>
  <si>
    <t>EX9300008</t>
  </si>
  <si>
    <t>722594959</t>
  </si>
  <si>
    <t>MX4772787</t>
  </si>
  <si>
    <t>A4T556668</t>
  </si>
  <si>
    <t>A2M657840</t>
  </si>
  <si>
    <t>P0770683</t>
  </si>
  <si>
    <t>WAY2001D7AP</t>
  </si>
  <si>
    <t>A2M657586</t>
  </si>
  <si>
    <t>A4T558076</t>
  </si>
  <si>
    <t>A2M657689</t>
  </si>
  <si>
    <t>C7X248057</t>
  </si>
  <si>
    <t>722124328</t>
  </si>
  <si>
    <t>5048 GULLEN MALL</t>
  </si>
  <si>
    <t>A4T558074</t>
  </si>
  <si>
    <t>AB9786230</t>
  </si>
  <si>
    <t>MX4750728</t>
  </si>
  <si>
    <t>722054707</t>
  </si>
  <si>
    <t>5201 CASS AVE</t>
  </si>
  <si>
    <t>A4T558069</t>
  </si>
  <si>
    <t>D6X461980</t>
  </si>
  <si>
    <t>P0770748</t>
  </si>
  <si>
    <t>WAY2001D7AQ</t>
  </si>
  <si>
    <t>D6X461917</t>
  </si>
  <si>
    <t>722072329</t>
  </si>
  <si>
    <t>4756 CASS AVE</t>
  </si>
  <si>
    <t>MX4773630</t>
  </si>
  <si>
    <t>722590999</t>
  </si>
  <si>
    <t>P0771212</t>
  </si>
  <si>
    <t>WAY2001D7AR</t>
  </si>
  <si>
    <t>5447 WOODWARD AVE</t>
  </si>
  <si>
    <t>MX4764213</t>
  </si>
  <si>
    <t>722435708</t>
  </si>
  <si>
    <t>P0771216</t>
  </si>
  <si>
    <t>WAY2001D7AS</t>
  </si>
  <si>
    <t>MX4467293</t>
  </si>
  <si>
    <t>P0771218</t>
  </si>
  <si>
    <t>WAY2001D7AT</t>
  </si>
  <si>
    <t>LaserJet M3035 MFP</t>
  </si>
  <si>
    <t>JPBCC6X26Z</t>
  </si>
  <si>
    <t>P0771291</t>
  </si>
  <si>
    <t>WAY2001D7AU</t>
  </si>
  <si>
    <t>5057 Woodward Avenue</t>
  </si>
  <si>
    <t>Color LaserJet CP350</t>
  </si>
  <si>
    <t>CNBC75907F</t>
  </si>
  <si>
    <t>MX4776922</t>
  </si>
  <si>
    <t>P0771295</t>
  </si>
  <si>
    <t>WAY2001D7AV</t>
  </si>
  <si>
    <t>MX4770623</t>
  </si>
  <si>
    <t>P0771326</t>
  </si>
  <si>
    <t>WAY2001D7AW</t>
  </si>
  <si>
    <t>MX4770540</t>
  </si>
  <si>
    <t>AB9785762</t>
  </si>
  <si>
    <t>722577350</t>
  </si>
  <si>
    <t>P0771368</t>
  </si>
  <si>
    <t>WAY2001D7AX</t>
  </si>
  <si>
    <t>87 E FERRY ST</t>
  </si>
  <si>
    <t>LaserJet 2200</t>
  </si>
  <si>
    <t>JPGGR17336</t>
  </si>
  <si>
    <t>87 East Ferry avenue</t>
  </si>
  <si>
    <t>A4T555930</t>
  </si>
  <si>
    <t>A4T555905</t>
  </si>
  <si>
    <t>A2M653069</t>
  </si>
  <si>
    <t>E1B271041</t>
  </si>
  <si>
    <t>E1B271553</t>
  </si>
  <si>
    <t>E1B271550</t>
  </si>
  <si>
    <t>E1B271544</t>
  </si>
  <si>
    <t>722577327</t>
  </si>
  <si>
    <t>100 E PALMER ST</t>
  </si>
  <si>
    <t>LaserJetP1200</t>
  </si>
  <si>
    <t>CNDX015785</t>
  </si>
  <si>
    <t>100 East Palmer Aven</t>
  </si>
  <si>
    <t>Laserjet P2035N</t>
  </si>
  <si>
    <t>CNB9F32283</t>
  </si>
  <si>
    <t>MX4771117</t>
  </si>
  <si>
    <t>A4T555903</t>
  </si>
  <si>
    <t>MX4757560</t>
  </si>
  <si>
    <t>P0771686</t>
  </si>
  <si>
    <t>WAY2001D7AY</t>
  </si>
  <si>
    <t>A2M640406</t>
  </si>
  <si>
    <t>722117959</t>
  </si>
  <si>
    <t>5229 CASS AVE</t>
  </si>
  <si>
    <t>MX4751949</t>
  </si>
  <si>
    <t>E1B938124</t>
  </si>
  <si>
    <t>MX4757561</t>
  </si>
  <si>
    <t>MX4751982</t>
  </si>
  <si>
    <t>A2M637805</t>
  </si>
  <si>
    <t>A4T551011</t>
  </si>
  <si>
    <t>C7X232537</t>
  </si>
  <si>
    <t>A2M643406</t>
  </si>
  <si>
    <t>E1B938093</t>
  </si>
  <si>
    <t>A2M637794</t>
  </si>
  <si>
    <t>E1B938188</t>
  </si>
  <si>
    <t>MX4752021</t>
  </si>
  <si>
    <t>C7X232533</t>
  </si>
  <si>
    <t>E1B937459</t>
  </si>
  <si>
    <t>P0771783</t>
  </si>
  <si>
    <t>WAY2001D7AZ</t>
  </si>
  <si>
    <t>MX4764362</t>
  </si>
  <si>
    <t>722435682</t>
  </si>
  <si>
    <t>P0771790</t>
  </si>
  <si>
    <t>WAY2001D7BA</t>
  </si>
  <si>
    <t>C7X230864</t>
  </si>
  <si>
    <t>P0771792</t>
  </si>
  <si>
    <t>WAY2001D7BB</t>
  </si>
  <si>
    <t>C7X230795</t>
  </si>
  <si>
    <t>E1B271042</t>
  </si>
  <si>
    <t>P0771802</t>
  </si>
  <si>
    <t>WAY2001D7BC</t>
  </si>
  <si>
    <t>E1B271537</t>
  </si>
  <si>
    <t>MX4773582</t>
  </si>
  <si>
    <t>722577335</t>
  </si>
  <si>
    <t>71 E FERRY ST</t>
  </si>
  <si>
    <t>MX4771115</t>
  </si>
  <si>
    <t>A4T555904</t>
  </si>
  <si>
    <t>E1B271554</t>
  </si>
  <si>
    <t>A4T555906</t>
  </si>
  <si>
    <t>C7X233504</t>
  </si>
  <si>
    <t>A4T555898</t>
  </si>
  <si>
    <t>A4T555900</t>
  </si>
  <si>
    <t>A4T555901</t>
  </si>
  <si>
    <t>E1B271065</t>
  </si>
  <si>
    <t>A4T555902</t>
  </si>
  <si>
    <t>E1B271543</t>
  </si>
  <si>
    <t>E1B271439</t>
  </si>
  <si>
    <t>MX4762827</t>
  </si>
  <si>
    <t>722068756</t>
  </si>
  <si>
    <t>P0772275</t>
  </si>
  <si>
    <t>WAY2001D7BD</t>
  </si>
  <si>
    <t>5050 ANTHONY WAYNE</t>
  </si>
  <si>
    <t>A2M626135</t>
  </si>
  <si>
    <t>722421914</t>
  </si>
  <si>
    <t>MX4762519</t>
  </si>
  <si>
    <t>722285673</t>
  </si>
  <si>
    <t>4815 4TH ST</t>
  </si>
  <si>
    <t>MX4762520</t>
  </si>
  <si>
    <t>MX4762787</t>
  </si>
  <si>
    <t>MX4762560</t>
  </si>
  <si>
    <t>E1B939986</t>
  </si>
  <si>
    <t>722285848</t>
  </si>
  <si>
    <t>4855 4TH ST</t>
  </si>
  <si>
    <t>C7X223315</t>
  </si>
  <si>
    <t>722275930</t>
  </si>
  <si>
    <t>C7X236087</t>
  </si>
  <si>
    <t>A4T553359</t>
  </si>
  <si>
    <t>E1B939815</t>
  </si>
  <si>
    <t>E1B939826</t>
  </si>
  <si>
    <t>E1B939985</t>
  </si>
  <si>
    <t>C7X236084</t>
  </si>
  <si>
    <t>A4T553362</t>
  </si>
  <si>
    <t>A4T553363</t>
  </si>
  <si>
    <t>A4T553364</t>
  </si>
  <si>
    <t>A4T553366</t>
  </si>
  <si>
    <t>A2M643283</t>
  </si>
  <si>
    <t>A4T553361</t>
  </si>
  <si>
    <t>A2M638379</t>
  </si>
  <si>
    <t>P0772285</t>
  </si>
  <si>
    <t>WAY2001D7BE</t>
  </si>
  <si>
    <t>MX4764255</t>
  </si>
  <si>
    <t>P0773145</t>
  </si>
  <si>
    <t>WAY2001D7BF</t>
  </si>
  <si>
    <t xml:space="preserve">5855APT     </t>
  </si>
  <si>
    <t>EX7424626</t>
  </si>
  <si>
    <t>721117786</t>
  </si>
  <si>
    <t>P0773387</t>
  </si>
  <si>
    <t>WAY2001D7BG</t>
  </si>
  <si>
    <t>CLARESSA ADAMS</t>
  </si>
  <si>
    <t>5150 ANTHONY WAYNE</t>
  </si>
  <si>
    <t>A2M644835</t>
  </si>
  <si>
    <t>P0773788</t>
  </si>
  <si>
    <t>WAY2001D7BH</t>
  </si>
  <si>
    <t>MX4468558</t>
  </si>
  <si>
    <t>P0774587</t>
  </si>
  <si>
    <t>WAY2001D7BI</t>
  </si>
  <si>
    <t>A2M605679</t>
  </si>
  <si>
    <t>P0774597</t>
  </si>
  <si>
    <t>WAY2001D7BJ</t>
  </si>
  <si>
    <t>C7X232675</t>
  </si>
  <si>
    <t>E1B940505</t>
  </si>
  <si>
    <t>P0775952</t>
  </si>
  <si>
    <t>WAY2001D7BK</t>
  </si>
  <si>
    <t>Kimberly Mcnutt</t>
  </si>
  <si>
    <t>C7X249381</t>
  </si>
  <si>
    <t>P0776506</t>
  </si>
  <si>
    <t>WAY2001D7BL</t>
  </si>
  <si>
    <t>LX5696924</t>
  </si>
  <si>
    <t>722245263</t>
  </si>
  <si>
    <t>P0777782</t>
  </si>
  <si>
    <t>WAY2001D7BM</t>
  </si>
  <si>
    <t>MX4764398</t>
  </si>
  <si>
    <t>722450715</t>
  </si>
  <si>
    <t>P0779968</t>
  </si>
  <si>
    <t>WAY2001D7BN</t>
  </si>
  <si>
    <t>5925 WOODWARD AVE</t>
  </si>
  <si>
    <t>D6X461730</t>
  </si>
  <si>
    <t>MX4764365</t>
  </si>
  <si>
    <t>LaserJet 4000TN</t>
  </si>
  <si>
    <t>USNC090608</t>
  </si>
  <si>
    <t xml:space="preserve">3610DN      </t>
  </si>
  <si>
    <t>A4T555470</t>
  </si>
  <si>
    <t>722461928</t>
  </si>
  <si>
    <t>A4T555330</t>
  </si>
  <si>
    <t>A4T555067</t>
  </si>
  <si>
    <t xml:space="preserve">LaserJet Enterprise </t>
  </si>
  <si>
    <t>CNBCCD7257</t>
  </si>
  <si>
    <t>722450756</t>
  </si>
  <si>
    <t>100 Antoinette Avenu</t>
  </si>
  <si>
    <t>E1B270679</t>
  </si>
  <si>
    <t>E1B963930</t>
  </si>
  <si>
    <t>MX4764347</t>
  </si>
  <si>
    <t>100 ANTOINETTE ST</t>
  </si>
  <si>
    <t>Color LaserJet CP352</t>
  </si>
  <si>
    <t>CNCCBB11T9</t>
  </si>
  <si>
    <t>5925 Woodward Avenue</t>
  </si>
  <si>
    <t>W7845PT</t>
  </si>
  <si>
    <t>MX4738651</t>
  </si>
  <si>
    <t>E1B270694</t>
  </si>
  <si>
    <t>722068814</t>
  </si>
  <si>
    <t>P0781227</t>
  </si>
  <si>
    <t>WAY2001D7BO</t>
  </si>
  <si>
    <t>A2M652203</t>
  </si>
  <si>
    <t>722068731</t>
  </si>
  <si>
    <t>P0783574</t>
  </si>
  <si>
    <t>WAY2001D7BP</t>
  </si>
  <si>
    <t xml:space="preserve">W7225PT     </t>
  </si>
  <si>
    <t>LX5699637</t>
  </si>
  <si>
    <t>P0784938</t>
  </si>
  <si>
    <t>WAY2001D7BQ</t>
  </si>
  <si>
    <t>LANITA STEWART</t>
  </si>
  <si>
    <t xml:space="preserve">W7845PT     </t>
  </si>
  <si>
    <t>MX4353169</t>
  </si>
  <si>
    <t>720922798</t>
  </si>
  <si>
    <t>P0786777</t>
  </si>
  <si>
    <t>WAY2001D7BR</t>
  </si>
  <si>
    <t>TOYNA SMITH</t>
  </si>
  <si>
    <t>91 W FOREST AVE</t>
  </si>
  <si>
    <t>MX4747119</t>
  </si>
  <si>
    <t>723192589</t>
  </si>
  <si>
    <t>P0786917</t>
  </si>
  <si>
    <t>WAY2001D7BS</t>
  </si>
  <si>
    <t>1301 W EDSEL FRD</t>
  </si>
  <si>
    <t>48208</t>
  </si>
  <si>
    <t>A2M730041</t>
  </si>
  <si>
    <t>P0787989</t>
  </si>
  <si>
    <t>WAY2001D7BT</t>
  </si>
  <si>
    <t>E1B972750</t>
  </si>
  <si>
    <t>722536182</t>
  </si>
  <si>
    <t>P0788216</t>
  </si>
  <si>
    <t>WAY2001D7BU</t>
  </si>
  <si>
    <t>5101 CASS AVE</t>
  </si>
  <si>
    <t>A2M739432</t>
  </si>
  <si>
    <t>A4T563637</t>
  </si>
  <si>
    <t>A2M739492</t>
  </si>
  <si>
    <t>MX4772263</t>
  </si>
  <si>
    <t>A2M739442</t>
  </si>
  <si>
    <t>Color LaserJet Enter</t>
  </si>
  <si>
    <t>CNDCGBF0CX</t>
  </si>
  <si>
    <t>5101 Cass Avenue</t>
  </si>
  <si>
    <t>A2M739489</t>
  </si>
  <si>
    <t>C7X253519</t>
  </si>
  <si>
    <t>722814035</t>
  </si>
  <si>
    <t>P0788345</t>
  </si>
  <si>
    <t>WAY2001D7BV</t>
  </si>
  <si>
    <t>MX4468745</t>
  </si>
  <si>
    <t>722845625</t>
  </si>
  <si>
    <t>P0788556</t>
  </si>
  <si>
    <t>WAY2001D7BW</t>
  </si>
  <si>
    <t>5400 GULLEN MALL</t>
  </si>
  <si>
    <t>VNB3D59434</t>
  </si>
  <si>
    <t>722069150</t>
  </si>
  <si>
    <t>P0788558</t>
  </si>
  <si>
    <t>WAY2001D7BX</t>
  </si>
  <si>
    <t>5244 Gullen Mall</t>
  </si>
  <si>
    <t>MX4467209</t>
  </si>
  <si>
    <t>C7X253515</t>
  </si>
  <si>
    <t>722814068</t>
  </si>
  <si>
    <t>P0788559</t>
  </si>
  <si>
    <t>WAY2001D7BY</t>
  </si>
  <si>
    <t>87 E CANFIELD ST</t>
  </si>
  <si>
    <t>MX4466975</t>
  </si>
  <si>
    <t>P0788561</t>
  </si>
  <si>
    <t>WAY2001D7BZ</t>
  </si>
  <si>
    <t>A2M729944</t>
  </si>
  <si>
    <t>722857422</t>
  </si>
  <si>
    <t>P0788574</t>
  </si>
  <si>
    <t>WAY2001D7CA</t>
  </si>
  <si>
    <t>3901 CHRYSLER DR</t>
  </si>
  <si>
    <t>Officejet Pro 8600 P</t>
  </si>
  <si>
    <t>CN2BCB4G14</t>
  </si>
  <si>
    <t xml:space="preserve">WC5335PT    </t>
  </si>
  <si>
    <t>AE9558364</t>
  </si>
  <si>
    <t>721721314</t>
  </si>
  <si>
    <t>PAM PETER</t>
  </si>
  <si>
    <t>16836 NEWBURGH RD</t>
  </si>
  <si>
    <t>LIVONIA</t>
  </si>
  <si>
    <t>48154</t>
  </si>
  <si>
    <t>A2M729191</t>
  </si>
  <si>
    <t>A2M730261</t>
  </si>
  <si>
    <t>A2M736907</t>
  </si>
  <si>
    <t>E1B967739</t>
  </si>
  <si>
    <t>MX4468749</t>
  </si>
  <si>
    <t>A4T558870</t>
  </si>
  <si>
    <t>E260d</t>
  </si>
  <si>
    <t>72LW38Z</t>
  </si>
  <si>
    <t>P0789006</t>
  </si>
  <si>
    <t>WAY2001D7CB</t>
  </si>
  <si>
    <t>72LVGNB</t>
  </si>
  <si>
    <t>MX4468763</t>
  </si>
  <si>
    <t>MX4468393</t>
  </si>
  <si>
    <t>MX4468548</t>
  </si>
  <si>
    <t>MX4468728</t>
  </si>
  <si>
    <t>VNB3276297</t>
  </si>
  <si>
    <t>A2M728930</t>
  </si>
  <si>
    <t>A2M728928</t>
  </si>
  <si>
    <t>A2M728911</t>
  </si>
  <si>
    <t>C7X248086</t>
  </si>
  <si>
    <t>722657947</t>
  </si>
  <si>
    <t>P0789741</t>
  </si>
  <si>
    <t>WAY2001D7CC</t>
  </si>
  <si>
    <t>5454 CASS AVE</t>
  </si>
  <si>
    <t>C7X248085</t>
  </si>
  <si>
    <t>722657970</t>
  </si>
  <si>
    <t>5743 WOODWARD AVE</t>
  </si>
  <si>
    <t>MX4772251</t>
  </si>
  <si>
    <t>MX4772585</t>
  </si>
  <si>
    <t>MX4778879</t>
  </si>
  <si>
    <t>A2M657652</t>
  </si>
  <si>
    <t>A2M729093</t>
  </si>
  <si>
    <t>P0789775</t>
  </si>
  <si>
    <t>WAY2001D7CD</t>
  </si>
  <si>
    <t>A2M641763</t>
  </si>
  <si>
    <t>P0800234</t>
  </si>
  <si>
    <t>WAY2001D7CE</t>
  </si>
  <si>
    <t>D6X457767</t>
  </si>
  <si>
    <t>P0800355</t>
  </si>
  <si>
    <t>WAY2001D7CF</t>
  </si>
  <si>
    <t>A2M653618</t>
  </si>
  <si>
    <t>P0800454</t>
  </si>
  <si>
    <t>WAY2001D7CG</t>
  </si>
  <si>
    <t>Purchasing System</t>
  </si>
  <si>
    <r>
      <rPr>
        <b/>
        <sz val="10"/>
        <color theme="1"/>
        <rFont val="Andale WT"/>
        <family val="2"/>
      </rPr>
      <t>As Of:</t>
    </r>
    <r>
      <rPr>
        <b/>
        <sz val="10"/>
        <color theme="1"/>
        <rFont val="Andale WT"/>
        <family val="2"/>
      </rPr>
      <t>May 16, 2017</t>
    </r>
  </si>
  <si>
    <r>
      <rPr>
        <b/>
        <sz val="12"/>
        <color theme="1"/>
        <rFont val="Andale WT"/>
        <family val="2"/>
      </rPr>
      <t xml:space="preserve"> </t>
    </r>
    <r>
      <rPr>
        <b/>
        <sz val="12"/>
        <color theme="1"/>
        <rFont val="Andale WT"/>
        <family val="2"/>
      </rPr>
      <t>Open /Closed PO</t>
    </r>
    <r>
      <rPr>
        <b/>
        <sz val="12"/>
        <color theme="1"/>
        <rFont val="Andale WT"/>
        <family val="2"/>
      </rPr>
      <t xml:space="preserve">   </t>
    </r>
  </si>
  <si>
    <r>
      <rPr>
        <b/>
        <sz val="10"/>
        <color theme="1"/>
        <rFont val="Andale WT"/>
        <family val="2"/>
      </rPr>
      <t xml:space="preserve">Time: </t>
    </r>
    <r>
      <rPr>
        <b/>
        <sz val="10"/>
        <color theme="1"/>
        <rFont val="Andale WT"/>
        <family val="2"/>
      </rPr>
      <t>4:44:43 PM</t>
    </r>
  </si>
  <si>
    <t>By Index, Vendor or ORG</t>
  </si>
  <si>
    <r>
      <rPr>
        <b/>
        <sz val="10"/>
        <color theme="1"/>
        <rFont val="Andale WT"/>
        <family val="2"/>
      </rPr>
      <t xml:space="preserve">Report ID: </t>
    </r>
    <r>
      <rPr>
        <b/>
        <sz val="10"/>
        <color theme="1"/>
        <rFont val="Andale WT"/>
        <family val="2"/>
      </rPr>
      <t>FPO034</t>
    </r>
  </si>
  <si>
    <t>Finance Management System</t>
  </si>
  <si>
    <t>PO Create Date: From Jan 1, 2015 To May 19, 2017</t>
  </si>
  <si>
    <t>PO Class: All</t>
  </si>
  <si>
    <t>Vendor ID: 003380391, 003570438, 003588425</t>
  </si>
  <si>
    <t>Index: All</t>
  </si>
  <si>
    <t>Row Number</t>
  </si>
  <si>
    <t>SCD and Title</t>
  </si>
  <si>
    <t>H_SCD</t>
  </si>
  <si>
    <t>Index</t>
  </si>
  <si>
    <t>Orgn Code</t>
  </si>
  <si>
    <t>Fund</t>
  </si>
  <si>
    <t>Account</t>
  </si>
  <si>
    <t>Fiscal Year</t>
  </si>
  <si>
    <t>Document Open / Closed</t>
  </si>
  <si>
    <t>Enc Open / Closed</t>
  </si>
  <si>
    <t>PO Number</t>
  </si>
  <si>
    <t>Vendor ID</t>
  </si>
  <si>
    <t>Vendor Name</t>
  </si>
  <si>
    <t>PO Order Date</t>
  </si>
  <si>
    <t>Original Amount</t>
  </si>
  <si>
    <t>Current Enc Balance</t>
  </si>
  <si>
    <t>Total Amended</t>
  </si>
  <si>
    <t>Total Paid</t>
  </si>
  <si>
    <t>Last PO Activity Date</t>
  </si>
  <si>
    <t>PO Create Date</t>
  </si>
  <si>
    <t>Last Invoice Trans Date</t>
  </si>
  <si>
    <t>AA16-School of Business Administration</t>
  </si>
  <si>
    <t>H16</t>
  </si>
  <si>
    <t>120021</t>
  </si>
  <si>
    <t>16A12</t>
  </si>
  <si>
    <t>111010</t>
  </si>
  <si>
    <t>72161</t>
  </si>
  <si>
    <t>2016</t>
  </si>
  <si>
    <t>Closed</t>
  </si>
  <si>
    <t>P0749314</t>
  </si>
  <si>
    <t>003570438</t>
  </si>
  <si>
    <t>Xerox Corporation</t>
  </si>
  <si>
    <t>72172</t>
  </si>
  <si>
    <t>Open</t>
  </si>
  <si>
    <t>120351</t>
  </si>
  <si>
    <t>16B71</t>
  </si>
  <si>
    <t>111015</t>
  </si>
  <si>
    <t>721F3</t>
  </si>
  <si>
    <t>AA05-College of Engineering</t>
  </si>
  <si>
    <t>H05</t>
  </si>
  <si>
    <t>121616</t>
  </si>
  <si>
    <t>05AK</t>
  </si>
  <si>
    <t>111030</t>
  </si>
  <si>
    <t>122101</t>
  </si>
  <si>
    <t>05K1</t>
  </si>
  <si>
    <t>721F1</t>
  </si>
  <si>
    <t>EO31-President</t>
  </si>
  <si>
    <t>H31</t>
  </si>
  <si>
    <t>122911</t>
  </si>
  <si>
    <t>92J31</t>
  </si>
  <si>
    <t>111505</t>
  </si>
  <si>
    <t>721E4</t>
  </si>
  <si>
    <t>123451</t>
  </si>
  <si>
    <t>92J16</t>
  </si>
  <si>
    <t>72164</t>
  </si>
  <si>
    <t>P0748663</t>
  </si>
  <si>
    <t>P0801900</t>
  </si>
  <si>
    <t>AA07-Law School</t>
  </si>
  <si>
    <t>H07</t>
  </si>
  <si>
    <t>124371</t>
  </si>
  <si>
    <t>07A21</t>
  </si>
  <si>
    <t>111050</t>
  </si>
  <si>
    <t>P0755610</t>
  </si>
  <si>
    <t>P0770604</t>
  </si>
  <si>
    <t>AA04-College Fine, Performing+Comm Arts</t>
  </si>
  <si>
    <t>H04</t>
  </si>
  <si>
    <t>124841</t>
  </si>
  <si>
    <t>04B1</t>
  </si>
  <si>
    <t>111035</t>
  </si>
  <si>
    <t>P0736197</t>
  </si>
  <si>
    <t>P0736622</t>
  </si>
  <si>
    <t>P0736627</t>
  </si>
  <si>
    <t>721A</t>
  </si>
  <si>
    <t>124842</t>
  </si>
  <si>
    <t>04B11</t>
  </si>
  <si>
    <t>P0774046</t>
  </si>
  <si>
    <t>AA12-College of Liberal Arts &amp; Sciences</t>
  </si>
  <si>
    <t>H12</t>
  </si>
  <si>
    <t>125021</t>
  </si>
  <si>
    <t>12E1</t>
  </si>
  <si>
    <t>111168</t>
  </si>
  <si>
    <t>P0788563</t>
  </si>
  <si>
    <t>125141</t>
  </si>
  <si>
    <t>03F1</t>
  </si>
  <si>
    <t>111170</t>
  </si>
  <si>
    <t>P0769475</t>
  </si>
  <si>
    <t>P0774480</t>
  </si>
  <si>
    <t>P0776498</t>
  </si>
  <si>
    <t>P0778994</t>
  </si>
  <si>
    <t>P0781641</t>
  </si>
  <si>
    <t>P0784944</t>
  </si>
  <si>
    <t>P0790083</t>
  </si>
  <si>
    <t>P0794100</t>
  </si>
  <si>
    <t>P0798649</t>
  </si>
  <si>
    <t>P0800548</t>
  </si>
  <si>
    <t>P0804000</t>
  </si>
  <si>
    <t>P0809174</t>
  </si>
  <si>
    <t>P0811959</t>
  </si>
  <si>
    <t>125381</t>
  </si>
  <si>
    <t>66F1</t>
  </si>
  <si>
    <t>111840</t>
  </si>
  <si>
    <t>2015</t>
  </si>
  <si>
    <t>125861</t>
  </si>
  <si>
    <t>12L1</t>
  </si>
  <si>
    <t>P0781664</t>
  </si>
  <si>
    <t>003380391</t>
  </si>
  <si>
    <t>P0783533</t>
  </si>
  <si>
    <t>126266</t>
  </si>
  <si>
    <t>04D2</t>
  </si>
  <si>
    <t>P0785123</t>
  </si>
  <si>
    <t>126461</t>
  </si>
  <si>
    <t>03P</t>
  </si>
  <si>
    <t>P0790332</t>
  </si>
  <si>
    <t>126611</t>
  </si>
  <si>
    <t>12H1</t>
  </si>
  <si>
    <t>711</t>
  </si>
  <si>
    <t>P0706208</t>
  </si>
  <si>
    <t>P0760858</t>
  </si>
  <si>
    <t>P0804256</t>
  </si>
  <si>
    <t>P0804304</t>
  </si>
  <si>
    <t>P0804333</t>
  </si>
  <si>
    <t>P0806250</t>
  </si>
  <si>
    <t>126731</t>
  </si>
  <si>
    <t>12N1</t>
  </si>
  <si>
    <t>126911</t>
  </si>
  <si>
    <t>03R1</t>
  </si>
  <si>
    <t>P0795575</t>
  </si>
  <si>
    <t>127151</t>
  </si>
  <si>
    <t>12B1</t>
  </si>
  <si>
    <t>127211</t>
  </si>
  <si>
    <t>04G1</t>
  </si>
  <si>
    <t>111038</t>
  </si>
  <si>
    <t>P0751020</t>
  </si>
  <si>
    <t>127571</t>
  </si>
  <si>
    <t>03D1</t>
  </si>
  <si>
    <t>127988</t>
  </si>
  <si>
    <t>04A4</t>
  </si>
  <si>
    <t>AA20-Educ Outreach/International Program</t>
  </si>
  <si>
    <t>H20</t>
  </si>
  <si>
    <t>128151</t>
  </si>
  <si>
    <t>20A2</t>
  </si>
  <si>
    <t>111180</t>
  </si>
  <si>
    <t>P0785218</t>
  </si>
  <si>
    <t>P0801306</t>
  </si>
  <si>
    <t>128161</t>
  </si>
  <si>
    <t>20C</t>
  </si>
  <si>
    <t>P0785819</t>
  </si>
  <si>
    <t>128271</t>
  </si>
  <si>
    <t>20B11</t>
  </si>
  <si>
    <t>P0708750</t>
  </si>
  <si>
    <t>P0752695</t>
  </si>
  <si>
    <t>P0785818</t>
  </si>
  <si>
    <t>P0785821</t>
  </si>
  <si>
    <t>128436</t>
  </si>
  <si>
    <t>20B14</t>
  </si>
  <si>
    <t>P0785820</t>
  </si>
  <si>
    <t>P0807375</t>
  </si>
  <si>
    <t>SA92-Assoc VP Stud Srvs &amp; Undergrad Affr</t>
  </si>
  <si>
    <t>H92</t>
  </si>
  <si>
    <t>131271</t>
  </si>
  <si>
    <t>20D21</t>
  </si>
  <si>
    <t>111481</t>
  </si>
  <si>
    <t>P0794829</t>
  </si>
  <si>
    <t>AA06-School of Medicine</t>
  </si>
  <si>
    <t>H06</t>
  </si>
  <si>
    <t>132817</t>
  </si>
  <si>
    <t>06BF2</t>
  </si>
  <si>
    <t>111220</t>
  </si>
  <si>
    <t>132821</t>
  </si>
  <si>
    <t>06A531</t>
  </si>
  <si>
    <t>132835</t>
  </si>
  <si>
    <t>06A532</t>
  </si>
  <si>
    <t>P0804181</t>
  </si>
  <si>
    <t>132839</t>
  </si>
  <si>
    <t>06A538</t>
  </si>
  <si>
    <t>P0785262</t>
  </si>
  <si>
    <t>132843</t>
  </si>
  <si>
    <t>06A522</t>
  </si>
  <si>
    <t>P0786069</t>
  </si>
  <si>
    <t>132881</t>
  </si>
  <si>
    <t>06A54</t>
  </si>
  <si>
    <t>P0790502</t>
  </si>
  <si>
    <t>132911</t>
  </si>
  <si>
    <t>06A56</t>
  </si>
  <si>
    <t>P0783575</t>
  </si>
  <si>
    <t>132941</t>
  </si>
  <si>
    <t>06A51</t>
  </si>
  <si>
    <t>P0794762</t>
  </si>
  <si>
    <t>133027</t>
  </si>
  <si>
    <t>06A5C</t>
  </si>
  <si>
    <t>P0804417</t>
  </si>
  <si>
    <t>133331</t>
  </si>
  <si>
    <t>06A521</t>
  </si>
  <si>
    <t>P0785508</t>
  </si>
  <si>
    <t>P0803884</t>
  </si>
  <si>
    <t>133511</t>
  </si>
  <si>
    <t>06A57</t>
  </si>
  <si>
    <t>P0794772</t>
  </si>
  <si>
    <t>133521</t>
  </si>
  <si>
    <t>06A524</t>
  </si>
  <si>
    <t>133811</t>
  </si>
  <si>
    <t>06B31</t>
  </si>
  <si>
    <t>P0802812</t>
  </si>
  <si>
    <t>P0806428</t>
  </si>
  <si>
    <t>134381</t>
  </si>
  <si>
    <t>06CP11</t>
  </si>
  <si>
    <t>P0715058</t>
  </si>
  <si>
    <t>134921</t>
  </si>
  <si>
    <t>06C51</t>
  </si>
  <si>
    <t>P0789728</t>
  </si>
  <si>
    <t>135347</t>
  </si>
  <si>
    <t>06AA4</t>
  </si>
  <si>
    <t>P0741801</t>
  </si>
  <si>
    <t>135349</t>
  </si>
  <si>
    <t>06AA5</t>
  </si>
  <si>
    <t>P0794837</t>
  </si>
  <si>
    <t>AA15-College of Nursing</t>
  </si>
  <si>
    <t>H15</t>
  </si>
  <si>
    <t>135511</t>
  </si>
  <si>
    <t>15A1</t>
  </si>
  <si>
    <t>111230</t>
  </si>
  <si>
    <t>AA18-College Pharmacy+Health Sciences</t>
  </si>
  <si>
    <t>H18</t>
  </si>
  <si>
    <t>136231</t>
  </si>
  <si>
    <t>18A11</t>
  </si>
  <si>
    <t>111240</t>
  </si>
  <si>
    <t>P0801849</t>
  </si>
  <si>
    <t>136597</t>
  </si>
  <si>
    <t>19AA1</t>
  </si>
  <si>
    <t>111250</t>
  </si>
  <si>
    <t>P0748155</t>
  </si>
  <si>
    <t>P0790525</t>
  </si>
  <si>
    <t>136621</t>
  </si>
  <si>
    <t>19A21</t>
  </si>
  <si>
    <t>AA13-School of Social Work</t>
  </si>
  <si>
    <t>137101</t>
  </si>
  <si>
    <t>13A8</t>
  </si>
  <si>
    <t>111270</t>
  </si>
  <si>
    <t>137191</t>
  </si>
  <si>
    <t>13B1</t>
  </si>
  <si>
    <t>P0781079</t>
  </si>
  <si>
    <t>137461</t>
  </si>
  <si>
    <t>08A1</t>
  </si>
  <si>
    <t>P0806001</t>
  </si>
  <si>
    <t>32E-Graduate School</t>
  </si>
  <si>
    <t>137641</t>
  </si>
  <si>
    <t>09R11</t>
  </si>
  <si>
    <t>111460</t>
  </si>
  <si>
    <t>AA32-Provost+Sr VP for Acad Affairs</t>
  </si>
  <si>
    <t>H32</t>
  </si>
  <si>
    <t>140121</t>
  </si>
  <si>
    <t>32A11</t>
  </si>
  <si>
    <t>111780</t>
  </si>
  <si>
    <t>P0770685</t>
  </si>
  <si>
    <t>P0771590</t>
  </si>
  <si>
    <t>140210</t>
  </si>
  <si>
    <t>32P</t>
  </si>
  <si>
    <t>111788</t>
  </si>
  <si>
    <t>P0785833</t>
  </si>
  <si>
    <t>140220</t>
  </si>
  <si>
    <t>32A22</t>
  </si>
  <si>
    <t>111484</t>
  </si>
  <si>
    <t>140404</t>
  </si>
  <si>
    <t>32A26</t>
  </si>
  <si>
    <t>140446</t>
  </si>
  <si>
    <t>32A33</t>
  </si>
  <si>
    <t>140471</t>
  </si>
  <si>
    <t>32D</t>
  </si>
  <si>
    <t>111784</t>
  </si>
  <si>
    <t>142897</t>
  </si>
  <si>
    <t>06CK17</t>
  </si>
  <si>
    <t>11F410</t>
  </si>
  <si>
    <t>143661</t>
  </si>
  <si>
    <t>06CE11</t>
  </si>
  <si>
    <t>11E410</t>
  </si>
  <si>
    <t>721Y8</t>
  </si>
  <si>
    <t>P0796444</t>
  </si>
  <si>
    <t>P0796445</t>
  </si>
  <si>
    <t>P0797933</t>
  </si>
  <si>
    <t>143917</t>
  </si>
  <si>
    <t>06CE5D</t>
  </si>
  <si>
    <t>P0807413</t>
  </si>
  <si>
    <t>144125</t>
  </si>
  <si>
    <t>06B5L</t>
  </si>
  <si>
    <t>144757</t>
  </si>
  <si>
    <t>92B4A6</t>
  </si>
  <si>
    <t>P0801177</t>
  </si>
  <si>
    <t>RE09-VP for Research</t>
  </si>
  <si>
    <t>H09</t>
  </si>
  <si>
    <t>146242</t>
  </si>
  <si>
    <t>69A45</t>
  </si>
  <si>
    <t>111440</t>
  </si>
  <si>
    <t>146301</t>
  </si>
  <si>
    <t>69A31</t>
  </si>
  <si>
    <t>111455</t>
  </si>
  <si>
    <t>72166</t>
  </si>
  <si>
    <t>146551</t>
  </si>
  <si>
    <t>09V1</t>
  </si>
  <si>
    <t>146554</t>
  </si>
  <si>
    <t>09V4</t>
  </si>
  <si>
    <t>146601</t>
  </si>
  <si>
    <t>09A11</t>
  </si>
  <si>
    <t>111415</t>
  </si>
  <si>
    <t>P0814612</t>
  </si>
  <si>
    <t>146609</t>
  </si>
  <si>
    <t>09A1A</t>
  </si>
  <si>
    <t>146610</t>
  </si>
  <si>
    <t>09A1H</t>
  </si>
  <si>
    <t>111414</t>
  </si>
  <si>
    <t>146655</t>
  </si>
  <si>
    <t>09A1M</t>
  </si>
  <si>
    <t>146688</t>
  </si>
  <si>
    <t>09L11</t>
  </si>
  <si>
    <t>111425</t>
  </si>
  <si>
    <t>146689</t>
  </si>
  <si>
    <t>06B51</t>
  </si>
  <si>
    <t>146871</t>
  </si>
  <si>
    <t>92F11</t>
  </si>
  <si>
    <t>111487</t>
  </si>
  <si>
    <t>146901</t>
  </si>
  <si>
    <t>92F14</t>
  </si>
  <si>
    <t>115015</t>
  </si>
  <si>
    <t>146991</t>
  </si>
  <si>
    <t>92F15</t>
  </si>
  <si>
    <t>111485</t>
  </si>
  <si>
    <t>P0780460</t>
  </si>
  <si>
    <t>147171</t>
  </si>
  <si>
    <t>92B33</t>
  </si>
  <si>
    <t>111494</t>
  </si>
  <si>
    <t>111786</t>
  </si>
  <si>
    <t>147571</t>
  </si>
  <si>
    <t>92B34</t>
  </si>
  <si>
    <t>147621</t>
  </si>
  <si>
    <t>87G13</t>
  </si>
  <si>
    <t>P0803798</t>
  </si>
  <si>
    <t>CT25-Vice President for C+IT</t>
  </si>
  <si>
    <t>H25</t>
  </si>
  <si>
    <t>153378</t>
  </si>
  <si>
    <t>25E</t>
  </si>
  <si>
    <t>111560</t>
  </si>
  <si>
    <t>AA01-Libraries+School of Lib+Info Sci</t>
  </si>
  <si>
    <t>H01</t>
  </si>
  <si>
    <t>157031</t>
  </si>
  <si>
    <t>66I1</t>
  </si>
  <si>
    <t>111880</t>
  </si>
  <si>
    <t>P0791795</t>
  </si>
  <si>
    <t>157573</t>
  </si>
  <si>
    <t>09N11</t>
  </si>
  <si>
    <t>157601</t>
  </si>
  <si>
    <t>32A1B</t>
  </si>
  <si>
    <t>P0752556</t>
  </si>
  <si>
    <t>FA33-VP for Finance &amp; Business Operation</t>
  </si>
  <si>
    <t>H33</t>
  </si>
  <si>
    <t>160001</t>
  </si>
  <si>
    <t>33A11</t>
  </si>
  <si>
    <t>113011</t>
  </si>
  <si>
    <t>P0742927</t>
  </si>
  <si>
    <t>160035</t>
  </si>
  <si>
    <t>33A5</t>
  </si>
  <si>
    <t>P0814591</t>
  </si>
  <si>
    <t>160211</t>
  </si>
  <si>
    <t>47A1</t>
  </si>
  <si>
    <t>113020</t>
  </si>
  <si>
    <t>161321</t>
  </si>
  <si>
    <t>82A111</t>
  </si>
  <si>
    <t>113100</t>
  </si>
  <si>
    <t>P0768013</t>
  </si>
  <si>
    <t>161471</t>
  </si>
  <si>
    <t>82A43</t>
  </si>
  <si>
    <t>P0769534</t>
  </si>
  <si>
    <t>113130</t>
  </si>
  <si>
    <t>161801</t>
  </si>
  <si>
    <t>09Q5</t>
  </si>
  <si>
    <t>111450</t>
  </si>
  <si>
    <t>162371</t>
  </si>
  <si>
    <t>82A31</t>
  </si>
  <si>
    <t>162911</t>
  </si>
  <si>
    <t>43A51</t>
  </si>
  <si>
    <t>P0762768</t>
  </si>
  <si>
    <t>P0764261</t>
  </si>
  <si>
    <t>P0766606</t>
  </si>
  <si>
    <t>162951</t>
  </si>
  <si>
    <t>43A31</t>
  </si>
  <si>
    <t>113120</t>
  </si>
  <si>
    <t>P0788569</t>
  </si>
  <si>
    <t>163091</t>
  </si>
  <si>
    <t>43A431</t>
  </si>
  <si>
    <t>163721</t>
  </si>
  <si>
    <t>42A12</t>
  </si>
  <si>
    <t>113050</t>
  </si>
  <si>
    <t>163951</t>
  </si>
  <si>
    <t>42A81</t>
  </si>
  <si>
    <t>163962</t>
  </si>
  <si>
    <t>42A73</t>
  </si>
  <si>
    <t>164112</t>
  </si>
  <si>
    <t>42A52</t>
  </si>
  <si>
    <t>113051</t>
  </si>
  <si>
    <t>164141</t>
  </si>
  <si>
    <t>42A61</t>
  </si>
  <si>
    <t>165301</t>
  </si>
  <si>
    <t>49A61</t>
  </si>
  <si>
    <t>88VPGC-VP+General Counsel</t>
  </si>
  <si>
    <t>167781</t>
  </si>
  <si>
    <t>76A</t>
  </si>
  <si>
    <t>114050</t>
  </si>
  <si>
    <t>DE86-VP Development &amp; Alumni Affairs</t>
  </si>
  <si>
    <t>H86</t>
  </si>
  <si>
    <t>168246</t>
  </si>
  <si>
    <t>86BS</t>
  </si>
  <si>
    <t>114080</t>
  </si>
  <si>
    <t>P0814044</t>
  </si>
  <si>
    <t>87D-Marketing Services</t>
  </si>
  <si>
    <t>168421</t>
  </si>
  <si>
    <t>87D1</t>
  </si>
  <si>
    <t>114011</t>
  </si>
  <si>
    <t>P0745098</t>
  </si>
  <si>
    <t>170091</t>
  </si>
  <si>
    <t>31C</t>
  </si>
  <si>
    <t>115010</t>
  </si>
  <si>
    <t>170100</t>
  </si>
  <si>
    <t>31D1</t>
  </si>
  <si>
    <t>115019</t>
  </si>
  <si>
    <t>P0798026</t>
  </si>
  <si>
    <t>170661</t>
  </si>
  <si>
    <t>75A1</t>
  </si>
  <si>
    <t>115050</t>
  </si>
  <si>
    <t>P0708461</t>
  </si>
  <si>
    <t>P0763371</t>
  </si>
  <si>
    <t>P0783576</t>
  </si>
  <si>
    <t>170700</t>
  </si>
  <si>
    <t>75B1</t>
  </si>
  <si>
    <t>111489</t>
  </si>
  <si>
    <t>37A-Government Affairs</t>
  </si>
  <si>
    <t>170873</t>
  </si>
  <si>
    <t>37A5</t>
  </si>
  <si>
    <t>115060</t>
  </si>
  <si>
    <t>P0779080</t>
  </si>
  <si>
    <t>171192</t>
  </si>
  <si>
    <t>87B11</t>
  </si>
  <si>
    <t>171291</t>
  </si>
  <si>
    <t>88A1</t>
  </si>
  <si>
    <t>115070</t>
  </si>
  <si>
    <t>P0773744</t>
  </si>
  <si>
    <t>177419</t>
  </si>
  <si>
    <t>09L1M</t>
  </si>
  <si>
    <t>11I420</t>
  </si>
  <si>
    <t>P0794068</t>
  </si>
  <si>
    <t>192853</t>
  </si>
  <si>
    <t>06CEC</t>
  </si>
  <si>
    <t>1181RX</t>
  </si>
  <si>
    <t>220591</t>
  </si>
  <si>
    <t>07A11</t>
  </si>
  <si>
    <t>1202B</t>
  </si>
  <si>
    <t>220891</t>
  </si>
  <si>
    <t>04D1</t>
  </si>
  <si>
    <t>1203G</t>
  </si>
  <si>
    <t>220986</t>
  </si>
  <si>
    <t>1203X</t>
  </si>
  <si>
    <t>221451</t>
  </si>
  <si>
    <t>06C771</t>
  </si>
  <si>
    <t>120F2</t>
  </si>
  <si>
    <t>221668</t>
  </si>
  <si>
    <t>06CKF1</t>
  </si>
  <si>
    <t>120LI</t>
  </si>
  <si>
    <t>P0783572</t>
  </si>
  <si>
    <t>AA02-College of Education</t>
  </si>
  <si>
    <t>H02</t>
  </si>
  <si>
    <t>223170</t>
  </si>
  <si>
    <t>02E1</t>
  </si>
  <si>
    <t>130AH</t>
  </si>
  <si>
    <t>223928</t>
  </si>
  <si>
    <t>04E1</t>
  </si>
  <si>
    <t>130BNM</t>
  </si>
  <si>
    <t>225105</t>
  </si>
  <si>
    <t>09X1</t>
  </si>
  <si>
    <t>130S8</t>
  </si>
  <si>
    <t>P0790892</t>
  </si>
  <si>
    <t>225117</t>
  </si>
  <si>
    <t>09X2</t>
  </si>
  <si>
    <t>130S15</t>
  </si>
  <si>
    <t>227101</t>
  </si>
  <si>
    <t>92L11</t>
  </si>
  <si>
    <t>3731</t>
  </si>
  <si>
    <t>P0795807</t>
  </si>
  <si>
    <t>227379</t>
  </si>
  <si>
    <t>52A1</t>
  </si>
  <si>
    <t>375</t>
  </si>
  <si>
    <t>227601</t>
  </si>
  <si>
    <t>46A31</t>
  </si>
  <si>
    <t>3781</t>
  </si>
  <si>
    <t>P0743429</t>
  </si>
  <si>
    <t>87E-WDET-FM Radio</t>
  </si>
  <si>
    <t>H72</t>
  </si>
  <si>
    <t>227801</t>
  </si>
  <si>
    <t>87E11</t>
  </si>
  <si>
    <t>391</t>
  </si>
  <si>
    <t>227930</t>
  </si>
  <si>
    <t>43A714</t>
  </si>
  <si>
    <t>3764</t>
  </si>
  <si>
    <t>P0739566</t>
  </si>
  <si>
    <t>P0739824</t>
  </si>
  <si>
    <t>P0792164</t>
  </si>
  <si>
    <t>300570</t>
  </si>
  <si>
    <t>92B41</t>
  </si>
  <si>
    <t>2C4X1</t>
  </si>
  <si>
    <t>P0742878</t>
  </si>
  <si>
    <t>332313</t>
  </si>
  <si>
    <t>06AI1</t>
  </si>
  <si>
    <t>2MML1</t>
  </si>
  <si>
    <t>P0804501</t>
  </si>
  <si>
    <t>336326</t>
  </si>
  <si>
    <t>06CM1</t>
  </si>
  <si>
    <t>23118</t>
  </si>
  <si>
    <t>336328</t>
  </si>
  <si>
    <t>2311A</t>
  </si>
  <si>
    <t>P0710543</t>
  </si>
  <si>
    <t>355079</t>
  </si>
  <si>
    <t>2MML4</t>
  </si>
  <si>
    <t>P0804460</t>
  </si>
  <si>
    <t>355081</t>
  </si>
  <si>
    <t>2MML6</t>
  </si>
  <si>
    <t>72133</t>
  </si>
  <si>
    <t>P0731168</t>
  </si>
  <si>
    <t>370159</t>
  </si>
  <si>
    <t>09A1</t>
  </si>
  <si>
    <t>23N4K1</t>
  </si>
  <si>
    <t>P0722833</t>
  </si>
  <si>
    <t>370215</t>
  </si>
  <si>
    <t>06C791</t>
  </si>
  <si>
    <t>23N631</t>
  </si>
  <si>
    <t>370303</t>
  </si>
  <si>
    <t>23N8A1</t>
  </si>
  <si>
    <t>P0813475</t>
  </si>
  <si>
    <t>370313</t>
  </si>
  <si>
    <t>23N8J1</t>
  </si>
  <si>
    <t>410378</t>
  </si>
  <si>
    <t>25RCP1</t>
  </si>
  <si>
    <t>422773</t>
  </si>
  <si>
    <t>25RKV1</t>
  </si>
  <si>
    <t>P0758944</t>
  </si>
  <si>
    <t>444077</t>
  </si>
  <si>
    <t>28033</t>
  </si>
  <si>
    <t>P0804255</t>
  </si>
  <si>
    <t>444497</t>
  </si>
  <si>
    <t>09T1</t>
  </si>
  <si>
    <t>280FE</t>
  </si>
  <si>
    <t>445319</t>
  </si>
  <si>
    <t>66K1</t>
  </si>
  <si>
    <t>2816Y</t>
  </si>
  <si>
    <t>P0806344</t>
  </si>
  <si>
    <t>447062</t>
  </si>
  <si>
    <t>2902T</t>
  </si>
  <si>
    <t>447646</t>
  </si>
  <si>
    <t>290EF1</t>
  </si>
  <si>
    <t>P0761924</t>
  </si>
  <si>
    <t>Overall</t>
  </si>
  <si>
    <r>
      <rPr>
        <sz val="10"/>
        <color theme="1"/>
        <rFont val="Andale WT"/>
        <family val="2"/>
      </rPr>
      <t xml:space="preserve">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</t>
    </r>
  </si>
  <si>
    <t>Balance</t>
  </si>
  <si>
    <t>Amend?</t>
  </si>
  <si>
    <t>Amended PO Amount</t>
  </si>
  <si>
    <t>Amend Amount</t>
  </si>
  <si>
    <t>PO Date</t>
  </si>
  <si>
    <t>P0732491 Total</t>
  </si>
  <si>
    <t>P0734753 Total</t>
  </si>
  <si>
    <t>P0736236 Total</t>
  </si>
  <si>
    <t>P0736281 Total</t>
  </si>
  <si>
    <t>P0738639 Total</t>
  </si>
  <si>
    <t>P0739143 Total</t>
  </si>
  <si>
    <t>P0739162 Total</t>
  </si>
  <si>
    <t>P0739206 Total</t>
  </si>
  <si>
    <t>P0739928 Total</t>
  </si>
  <si>
    <t>P0741782 Total</t>
  </si>
  <si>
    <t>P0742067 Total</t>
  </si>
  <si>
    <t>P0742456 Total</t>
  </si>
  <si>
    <t>P0742695 Total</t>
  </si>
  <si>
    <t>P0742931 Total</t>
  </si>
  <si>
    <t>P0742933 Total</t>
  </si>
  <si>
    <t>P0743508 Total</t>
  </si>
  <si>
    <t>P0744898 Total</t>
  </si>
  <si>
    <t>P0745373 Total</t>
  </si>
  <si>
    <t>P0747726 Total</t>
  </si>
  <si>
    <t>P0751628 Total</t>
  </si>
  <si>
    <t>P0752725 Total</t>
  </si>
  <si>
    <t>P0756010 Total</t>
  </si>
  <si>
    <t>P0760857 Total</t>
  </si>
  <si>
    <t>P0765965 Total</t>
  </si>
  <si>
    <t>P0766749 Total</t>
  </si>
  <si>
    <t>P0767801 Total</t>
  </si>
  <si>
    <t>P0768367 Total</t>
  </si>
  <si>
    <t>P0770262 Total</t>
  </si>
  <si>
    <t>P0770460 Total</t>
  </si>
  <si>
    <t>P0770462 Total</t>
  </si>
  <si>
    <t>P0770472 Total</t>
  </si>
  <si>
    <t>P0770490 Total</t>
  </si>
  <si>
    <t>P0770509 Total</t>
  </si>
  <si>
    <t>P0770568 Total</t>
  </si>
  <si>
    <t>P0770593 Total</t>
  </si>
  <si>
    <t>P0770668 Total</t>
  </si>
  <si>
    <t>P0770671 Total</t>
  </si>
  <si>
    <t>P0770679 Total</t>
  </si>
  <si>
    <t>P0770683 Total</t>
  </si>
  <si>
    <t>P0770748 Total</t>
  </si>
  <si>
    <t>P0771212 Total</t>
  </si>
  <si>
    <t>P0771216 Total</t>
  </si>
  <si>
    <t>P0771218 Total</t>
  </si>
  <si>
    <t>P0771291 Total</t>
  </si>
  <si>
    <t>P0771295 Total</t>
  </si>
  <si>
    <t>P0771326 Total</t>
  </si>
  <si>
    <t>P0771368 Total</t>
  </si>
  <si>
    <t>P0771686 Total</t>
  </si>
  <si>
    <t>P0771783 Total</t>
  </si>
  <si>
    <t>P0771790 Total</t>
  </si>
  <si>
    <t>P0771792 Total</t>
  </si>
  <si>
    <t>P0771802 Total</t>
  </si>
  <si>
    <t>P0772275 Total</t>
  </si>
  <si>
    <t>P0772285 Total</t>
  </si>
  <si>
    <t>P0773145 Total</t>
  </si>
  <si>
    <t>P0773387 Total</t>
  </si>
  <si>
    <t>P0773788 Total</t>
  </si>
  <si>
    <t>P0774587 Total</t>
  </si>
  <si>
    <t>P0774597 Total</t>
  </si>
  <si>
    <t>P0775952 Total</t>
  </si>
  <si>
    <t>P0776506 Total</t>
  </si>
  <si>
    <t>P0777782 Total</t>
  </si>
  <si>
    <t>P0779968 Total</t>
  </si>
  <si>
    <t>P0781227 Total</t>
  </si>
  <si>
    <t>P0783574 Total</t>
  </si>
  <si>
    <t>P0784938 Total</t>
  </si>
  <si>
    <t>P0786777 Total</t>
  </si>
  <si>
    <t>P0786917 Total</t>
  </si>
  <si>
    <t>P0787989 Total</t>
  </si>
  <si>
    <t>P0788216 Total</t>
  </si>
  <si>
    <t>P0788345 Total</t>
  </si>
  <si>
    <t>P0788556 Total</t>
  </si>
  <si>
    <t>P0788558 Total</t>
  </si>
  <si>
    <t>P0788559 Total</t>
  </si>
  <si>
    <t>P0788561 Total</t>
  </si>
  <si>
    <t>P0788574 Total</t>
  </si>
  <si>
    <t>P0789006 Total</t>
  </si>
  <si>
    <t>P0789741 Total</t>
  </si>
  <si>
    <t>P0789775 Total</t>
  </si>
  <si>
    <t>P0800234 Total</t>
  </si>
  <si>
    <t>P0800355 Total</t>
  </si>
  <si>
    <t>P0800454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</si>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</sst>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mm/dd/yyyy"/>
    <numFmt numFmtId="165" formatCode="mmm\ d\,\ yyyy"/>
    <numFmt numFmtId="167" formatCode="&quot;$&quot;#,##0.00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ndale WT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sz val="10"/>
      <color rgb="FF999999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D4ECBA"/>
        <bgColor indexed="64"/>
      </patternFill>
    </fill>
    <fill>
      <patternFill patternType="solid">
        <fgColor rgb="FFFFFFE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/>
    <xf numFmtId="164" fontId="1" fillId="0" borderId="1" xfId="0" applyNumberFormat="1" applyFont="1" applyBorder="1" applyAlignment="1"/>
    <xf numFmtId="3" fontId="1" fillId="0" borderId="1" xfId="0" applyNumberFormat="1" applyFont="1" applyBorder="1" applyAlignment="1"/>
    <xf numFmtId="7" fontId="1" fillId="0" borderId="1" xfId="0" applyNumberFormat="1" applyFont="1" applyBorder="1" applyAlignment="1"/>
    <xf numFmtId="0" fontId="1" fillId="0" borderId="1" xfId="0" applyFont="1" applyBorder="1" applyAlignment="1"/>
    <xf numFmtId="7" fontId="1" fillId="3" borderId="1" xfId="0" applyNumberFormat="1" applyFont="1" applyFill="1" applyBorder="1" applyAlignment="1"/>
    <xf numFmtId="7" fontId="2" fillId="2" borderId="1" xfId="0" applyNumberFormat="1" applyFont="1" applyFill="1" applyBorder="1" applyAlignment="1"/>
    <xf numFmtId="49" fontId="2" fillId="0" borderId="1" xfId="0" applyNumberFormat="1" applyFont="1" applyBorder="1" applyAlignment="1"/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vertical="top"/>
    </xf>
    <xf numFmtId="0" fontId="0" fillId="0" borderId="2" xfId="0" applyBorder="1"/>
    <xf numFmtId="0" fontId="6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4" fontId="4" fillId="0" borderId="2" xfId="0" applyNumberFormat="1" applyFont="1" applyBorder="1" applyAlignment="1">
      <alignment vertical="center"/>
    </xf>
    <xf numFmtId="0" fontId="0" fillId="0" borderId="5" xfId="0" applyBorder="1"/>
    <xf numFmtId="165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1" fillId="0" borderId="8" xfId="0" applyNumberFormat="1" applyFont="1" applyBorder="1" applyAlignment="1"/>
    <xf numFmtId="164" fontId="1" fillId="0" borderId="8" xfId="0" applyNumberFormat="1" applyFont="1" applyBorder="1" applyAlignment="1"/>
    <xf numFmtId="3" fontId="1" fillId="0" borderId="8" xfId="0" applyNumberFormat="1" applyFont="1" applyBorder="1" applyAlignment="1"/>
    <xf numFmtId="7" fontId="1" fillId="0" borderId="8" xfId="0" applyNumberFormat="1" applyFont="1" applyBorder="1" applyAlignment="1"/>
    <xf numFmtId="7" fontId="1" fillId="3" borderId="8" xfId="0" applyNumberFormat="1" applyFont="1" applyFill="1" applyBorder="1" applyAlignment="1"/>
    <xf numFmtId="49" fontId="1" fillId="7" borderId="9" xfId="0" applyNumberFormat="1" applyFont="1" applyFill="1" applyBorder="1" applyAlignment="1"/>
    <xf numFmtId="164" fontId="1" fillId="7" borderId="9" xfId="0" applyNumberFormat="1" applyFont="1" applyFill="1" applyBorder="1" applyAlignment="1"/>
    <xf numFmtId="3" fontId="1" fillId="7" borderId="9" xfId="0" applyNumberFormat="1" applyFont="1" applyFill="1" applyBorder="1" applyAlignment="1"/>
    <xf numFmtId="7" fontId="1" fillId="7" borderId="9" xfId="0" applyNumberFormat="1" applyFont="1" applyFill="1" applyBorder="1" applyAlignment="1"/>
    <xf numFmtId="49" fontId="1" fillId="7" borderId="1" xfId="0" applyNumberFormat="1" applyFont="1" applyFill="1" applyBorder="1" applyAlignment="1"/>
    <xf numFmtId="164" fontId="1" fillId="7" borderId="1" xfId="0" applyNumberFormat="1" applyFont="1" applyFill="1" applyBorder="1" applyAlignment="1"/>
    <xf numFmtId="3" fontId="1" fillId="7" borderId="1" xfId="0" applyNumberFormat="1" applyFont="1" applyFill="1" applyBorder="1" applyAlignment="1"/>
    <xf numFmtId="7" fontId="1" fillId="7" borderId="1" xfId="0" applyNumberFormat="1" applyFont="1" applyFill="1" applyBorder="1" applyAlignment="1"/>
    <xf numFmtId="0" fontId="0" fillId="7" borderId="0" xfId="0" applyFill="1" applyAlignment="1">
      <alignment horizontal="center"/>
    </xf>
    <xf numFmtId="14" fontId="0" fillId="7" borderId="0" xfId="0" applyNumberFormat="1" applyFill="1" applyAlignment="1">
      <alignment horizontal="center"/>
    </xf>
    <xf numFmtId="167" fontId="2" fillId="5" borderId="6" xfId="0" applyNumberFormat="1" applyFont="1" applyFill="1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7" borderId="0" xfId="0" applyNumberFormat="1" applyFill="1" applyAlignment="1">
      <alignment horizontal="center"/>
    </xf>
    <xf numFmtId="167" fontId="2" fillId="6" borderId="6" xfId="0" applyNumberFormat="1" applyFont="1" applyFill="1" applyBorder="1" applyAlignment="1">
      <alignment horizontal="center" wrapText="1"/>
    </xf>
    <xf numFmtId="167" fontId="0" fillId="0" borderId="0" xfId="0" applyNumberFormat="1"/>
    <xf numFmtId="167" fontId="0" fillId="7" borderId="0" xfId="0" applyNumberFormat="1" applyFill="1"/>
    <xf numFmtId="49" fontId="1" fillId="7" borderId="10" xfId="0" applyNumberFormat="1" applyFont="1" applyFill="1" applyBorder="1" applyAlignment="1"/>
    <xf numFmtId="164" fontId="1" fillId="7" borderId="10" xfId="0" applyNumberFormat="1" applyFont="1" applyFill="1" applyBorder="1" applyAlignment="1"/>
    <xf numFmtId="3" fontId="1" fillId="7" borderId="10" xfId="0" applyNumberFormat="1" applyFont="1" applyFill="1" applyBorder="1" applyAlignment="1"/>
    <xf numFmtId="7" fontId="1" fillId="7" borderId="10" xfId="0" applyNumberFormat="1" applyFont="1" applyFill="1" applyBorder="1" applyAlignment="1"/>
    <xf numFmtId="49" fontId="2" fillId="7" borderId="10" xfId="0" applyNumberFormat="1" applyFont="1" applyFill="1" applyBorder="1" applyAlignment="1"/>
    <xf numFmtId="49" fontId="2" fillId="7" borderId="1" xfId="0" applyNumberFormat="1" applyFont="1" applyFill="1" applyBorder="1" applyAlignment="1"/>
    <xf numFmtId="167" fontId="0" fillId="7" borderId="7" xfId="0" applyNumberFormat="1" applyFill="1" applyBorder="1" applyAlignment="1">
      <alignment horizontal="center"/>
    </xf>
    <xf numFmtId="167" fontId="0" fillId="7" borderId="11" xfId="0" applyNumberFormat="1" applyFill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7" fontId="0" fillId="0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1"/>
      <color rgb="FFD4E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571625" cy="523874"/>
    <xdr:pic>
      <xdr:nvPicPr>
        <xdr:cNvPr id="2" name="wsu_wordmar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71625" cy="5238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88"/>
  <sheetViews>
    <sheetView showGridLines="0" tabSelected="1" workbookViewId="0">
      <pane xSplit="6" ySplit="1" topLeftCell="U2" activePane="bottomRight" state="frozen"/>
      <selection pane="topRight" activeCell="G1" sqref="G1"/>
      <selection pane="bottomLeft" activeCell="A2" sqref="A2"/>
      <selection pane="bottomRight" activeCell="AB359" sqref="AB359"/>
    </sheetView>
  </sheetViews>
  <sheetFormatPr defaultRowHeight="15" outlineLevelRow="2"/>
  <cols>
    <col min="1" max="1" width="6.5703125" bestFit="1" customWidth="1"/>
    <col min="2" max="2" width="5" bestFit="1" customWidth="1"/>
    <col min="3" max="3" width="16" bestFit="1" customWidth="1"/>
    <col min="4" max="4" width="11" bestFit="1" customWidth="1"/>
    <col min="5" max="5" width="9.5703125" bestFit="1" customWidth="1"/>
    <col min="6" max="6" width="7.85546875" bestFit="1" customWidth="1"/>
    <col min="7" max="7" width="12.5703125" bestFit="1" customWidth="1"/>
    <col min="8" max="8" width="8.7109375" bestFit="1" customWidth="1"/>
    <col min="9" max="9" width="15.5703125" bestFit="1" customWidth="1"/>
    <col min="10" max="10" width="20.140625" bestFit="1" customWidth="1"/>
    <col min="11" max="11" width="15.28515625" bestFit="1" customWidth="1"/>
    <col min="12" max="12" width="6" bestFit="1" customWidth="1"/>
    <col min="13" max="13" width="6.140625" bestFit="1" customWidth="1"/>
    <col min="14" max="14" width="9" bestFit="1" customWidth="1"/>
    <col min="15" max="15" width="6.5703125" bestFit="1" customWidth="1"/>
    <col min="16" max="16" width="7.5703125" bestFit="1" customWidth="1"/>
    <col min="17" max="17" width="9.28515625" bestFit="1" customWidth="1"/>
    <col min="18" max="18" width="9" bestFit="1" customWidth="1"/>
    <col min="19" max="19" width="6.5703125" bestFit="1" customWidth="1"/>
    <col min="20" max="20" width="7.5703125" bestFit="1" customWidth="1"/>
    <col min="21" max="21" width="9.28515625" bestFit="1" customWidth="1"/>
    <col min="22" max="22" width="8.28515625" bestFit="1" customWidth="1"/>
    <col min="23" max="23" width="9.28515625" bestFit="1" customWidth="1"/>
    <col min="24" max="24" width="5.42578125" bestFit="1" customWidth="1"/>
    <col min="25" max="25" width="9.28515625" bestFit="1" customWidth="1"/>
    <col min="26" max="26" width="8" customWidth="1"/>
    <col min="27" max="27" width="11.85546875" style="50" customWidth="1"/>
    <col min="28" max="28" width="10.5703125" style="32" customWidth="1"/>
    <col min="29" max="29" width="11.85546875" style="50" customWidth="1"/>
    <col min="30" max="30" width="10.5703125" style="32" customWidth="1"/>
    <col min="31" max="31" width="11.85546875" style="53" customWidth="1"/>
  </cols>
  <sheetData>
    <row r="1" spans="1:31" ht="35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49" t="s">
        <v>1301</v>
      </c>
      <c r="AB1" s="31" t="s">
        <v>1302</v>
      </c>
      <c r="AC1" s="49" t="s">
        <v>1303</v>
      </c>
      <c r="AD1" s="31" t="s">
        <v>1305</v>
      </c>
      <c r="AE1" s="52" t="s">
        <v>1304</v>
      </c>
    </row>
    <row r="2" spans="1:31">
      <c r="A2" s="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3">
        <v>42629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37</v>
      </c>
      <c r="N2" s="4">
        <v>31001</v>
      </c>
      <c r="O2" s="4">
        <v>42304</v>
      </c>
      <c r="P2" s="4">
        <v>11303</v>
      </c>
      <c r="Q2" s="5">
        <v>191.02</v>
      </c>
      <c r="R2" s="4">
        <v>0</v>
      </c>
      <c r="S2" s="4">
        <v>0</v>
      </c>
      <c r="T2" s="4">
        <v>0</v>
      </c>
      <c r="U2" s="5">
        <v>0</v>
      </c>
      <c r="V2" s="5">
        <v>0</v>
      </c>
      <c r="W2" s="7">
        <v>191.02</v>
      </c>
      <c r="X2" s="7">
        <v>0</v>
      </c>
      <c r="Y2" s="7">
        <v>191.02</v>
      </c>
      <c r="Z2" s="4">
        <v>24580</v>
      </c>
      <c r="AA2" s="63" t="str">
        <f>IFERROR(IF(D2="",AA1,VLOOKUP($F2,'FPO034'!$K$9:$R$251,6,FALSE)),"--")</f>
        <v>--</v>
      </c>
      <c r="AB2" s="64" t="str">
        <f t="shared" ref="AB2:AB61" si="0">IF(D2="",AB1,IF(Y2="--","--",IF(Y2&gt;AA2,"Yes","--")))</f>
        <v>--</v>
      </c>
      <c r="AC2" s="65" t="str">
        <f>IFERROR(IF(D2="",AC1,VLOOKUP($F2,'FPO034'!$K$9:$R$251,7,FALSE)),"--")</f>
        <v>--</v>
      </c>
      <c r="AD2" s="66" t="str">
        <f>IFERROR(IF(D2="",AD1,VLOOKUP($F2,'FPO034'!$K$9:$R$251,4,FALSE)),"--")</f>
        <v>--</v>
      </c>
    </row>
    <row r="3" spans="1:31">
      <c r="A3" s="2" t="s">
        <v>26</v>
      </c>
      <c r="B3" s="2" t="s">
        <v>27</v>
      </c>
      <c r="C3" s="2" t="s">
        <v>28</v>
      </c>
      <c r="D3" s="2" t="s">
        <v>38</v>
      </c>
      <c r="E3" s="2" t="s">
        <v>39</v>
      </c>
      <c r="F3" s="2" t="s">
        <v>31</v>
      </c>
      <c r="G3" s="2" t="s">
        <v>32</v>
      </c>
      <c r="H3" s="3">
        <v>42641</v>
      </c>
      <c r="I3" s="2" t="s">
        <v>40</v>
      </c>
      <c r="J3" s="2" t="s">
        <v>41</v>
      </c>
      <c r="K3" s="2" t="s">
        <v>35</v>
      </c>
      <c r="L3" s="2" t="s">
        <v>36</v>
      </c>
      <c r="M3" s="2" t="s">
        <v>42</v>
      </c>
      <c r="N3" s="4">
        <v>42051</v>
      </c>
      <c r="O3" s="4">
        <v>49420</v>
      </c>
      <c r="P3" s="4">
        <v>7369</v>
      </c>
      <c r="Q3" s="5">
        <v>124.54</v>
      </c>
      <c r="R3" s="4">
        <v>0</v>
      </c>
      <c r="S3" s="4">
        <v>0</v>
      </c>
      <c r="T3" s="4">
        <v>0</v>
      </c>
      <c r="U3" s="5">
        <v>0</v>
      </c>
      <c r="V3" s="5">
        <v>0</v>
      </c>
      <c r="W3" s="7">
        <v>124.54</v>
      </c>
      <c r="X3" s="7">
        <v>0</v>
      </c>
      <c r="Y3" s="7">
        <v>124.54</v>
      </c>
      <c r="Z3" s="4">
        <v>24580</v>
      </c>
      <c r="AA3" s="67" t="str">
        <f>IFERROR(IF(D3="",AA2,VLOOKUP($F3,'FPO034'!$K$9:$R$251,6,FALSE)),"--")</f>
        <v>--</v>
      </c>
      <c r="AB3" s="64" t="str">
        <f t="shared" si="0"/>
        <v>--</v>
      </c>
      <c r="AC3" s="65" t="str">
        <f>IFERROR(IF(D3="",AC2,VLOOKUP($F3,'FPO034'!$K$9:$R$251,7,FALSE)),"--")</f>
        <v>--</v>
      </c>
      <c r="AD3" s="66" t="str">
        <f>IFERROR(IF(D3="",AD2,VLOOKUP($F3,'FPO034'!$K$9:$R$251,4,FALSE)),"--")</f>
        <v>--</v>
      </c>
    </row>
    <row r="4" spans="1:31">
      <c r="A4" s="2" t="s">
        <v>26</v>
      </c>
      <c r="B4" s="2" t="s">
        <v>27</v>
      </c>
      <c r="C4" s="2" t="s">
        <v>43</v>
      </c>
      <c r="D4" s="2" t="s">
        <v>44</v>
      </c>
      <c r="E4" s="2" t="s">
        <v>45</v>
      </c>
      <c r="F4" s="2" t="s">
        <v>31</v>
      </c>
      <c r="G4" s="2" t="s">
        <v>32</v>
      </c>
      <c r="H4" s="3">
        <v>42661</v>
      </c>
      <c r="I4" s="2"/>
      <c r="J4" s="2" t="s">
        <v>46</v>
      </c>
      <c r="K4" s="2" t="s">
        <v>47</v>
      </c>
      <c r="L4" s="2" t="s">
        <v>36</v>
      </c>
      <c r="M4" s="2" t="s">
        <v>37</v>
      </c>
      <c r="N4" s="4">
        <v>55936</v>
      </c>
      <c r="O4" s="4">
        <v>55936</v>
      </c>
      <c r="P4" s="4">
        <v>0</v>
      </c>
      <c r="Q4" s="5">
        <v>0</v>
      </c>
      <c r="R4" s="4">
        <v>1</v>
      </c>
      <c r="S4" s="4">
        <v>1</v>
      </c>
      <c r="T4" s="4">
        <v>0</v>
      </c>
      <c r="U4" s="5">
        <v>0</v>
      </c>
      <c r="V4" s="5">
        <v>0</v>
      </c>
      <c r="W4" s="7">
        <v>0</v>
      </c>
      <c r="X4" s="7">
        <v>0</v>
      </c>
      <c r="Y4" s="7">
        <v>0</v>
      </c>
      <c r="Z4" s="4">
        <v>24580</v>
      </c>
      <c r="AA4" s="67" t="str">
        <f>IFERROR(IF(D4="",AA3,VLOOKUP($F4,'FPO034'!$K$9:$R$251,6,FALSE)),"--")</f>
        <v>--</v>
      </c>
      <c r="AB4" s="64" t="str">
        <f t="shared" si="0"/>
        <v>--</v>
      </c>
      <c r="AC4" s="65" t="str">
        <f>IFERROR(IF(D4="",AC3,VLOOKUP($F4,'FPO034'!$K$9:$R$251,7,FALSE)),"--")</f>
        <v>--</v>
      </c>
      <c r="AD4" s="66" t="str">
        <f>IFERROR(IF(D4="",AD3,VLOOKUP($F4,'FPO034'!$K$9:$R$251,4,FALSE)),"--")</f>
        <v>--</v>
      </c>
    </row>
    <row r="5" spans="1:31">
      <c r="A5" s="2" t="s">
        <v>26</v>
      </c>
      <c r="B5" s="2" t="s">
        <v>27</v>
      </c>
      <c r="C5" s="2" t="s">
        <v>48</v>
      </c>
      <c r="D5" s="2" t="s">
        <v>49</v>
      </c>
      <c r="E5" s="2" t="s">
        <v>30</v>
      </c>
      <c r="F5" s="2" t="s">
        <v>31</v>
      </c>
      <c r="G5" s="2" t="s">
        <v>32</v>
      </c>
      <c r="H5" s="3">
        <v>42671</v>
      </c>
      <c r="I5" s="2" t="s">
        <v>50</v>
      </c>
      <c r="J5" s="2" t="s">
        <v>34</v>
      </c>
      <c r="K5" s="2" t="s">
        <v>35</v>
      </c>
      <c r="L5" s="2" t="s">
        <v>36</v>
      </c>
      <c r="M5" s="2" t="s">
        <v>51</v>
      </c>
      <c r="N5" s="4">
        <v>320</v>
      </c>
      <c r="O5" s="4">
        <v>1076</v>
      </c>
      <c r="P5" s="4">
        <v>756</v>
      </c>
      <c r="Q5" s="5">
        <v>12.78</v>
      </c>
      <c r="R5" s="4">
        <v>0</v>
      </c>
      <c r="S5" s="4">
        <v>0</v>
      </c>
      <c r="T5" s="4">
        <v>0</v>
      </c>
      <c r="U5" s="5">
        <v>0</v>
      </c>
      <c r="V5" s="5">
        <v>0</v>
      </c>
      <c r="W5" s="7">
        <v>12.78</v>
      </c>
      <c r="X5" s="7">
        <v>0</v>
      </c>
      <c r="Y5" s="7">
        <v>12.78</v>
      </c>
      <c r="Z5" s="4">
        <v>24580</v>
      </c>
      <c r="AA5" s="67" t="str">
        <f>IFERROR(IF(D5="",AA4,VLOOKUP($F5,'FPO034'!$K$9:$R$251,6,FALSE)),"--")</f>
        <v>--</v>
      </c>
      <c r="AB5" s="64" t="str">
        <f t="shared" si="0"/>
        <v>--</v>
      </c>
      <c r="AC5" s="65" t="str">
        <f>IFERROR(IF(D5="",AC4,VLOOKUP($F5,'FPO034'!$K$9:$R$251,7,FALSE)),"--")</f>
        <v>--</v>
      </c>
      <c r="AD5" s="66" t="str">
        <f>IFERROR(IF(D5="",AD4,VLOOKUP($F5,'FPO034'!$K$9:$R$251,4,FALSE)),"--")</f>
        <v>--</v>
      </c>
    </row>
    <row r="6" spans="1:31">
      <c r="A6" s="2" t="s">
        <v>26</v>
      </c>
      <c r="B6" s="2" t="s">
        <v>27</v>
      </c>
      <c r="C6" s="2" t="s">
        <v>48</v>
      </c>
      <c r="D6" s="2" t="s">
        <v>52</v>
      </c>
      <c r="E6" s="2" t="s">
        <v>53</v>
      </c>
      <c r="F6" s="2" t="s">
        <v>31</v>
      </c>
      <c r="G6" s="2" t="s">
        <v>32</v>
      </c>
      <c r="H6" s="3">
        <v>42706</v>
      </c>
      <c r="I6" s="2" t="s">
        <v>50</v>
      </c>
      <c r="J6" s="2" t="s">
        <v>54</v>
      </c>
      <c r="K6" s="2" t="s">
        <v>35</v>
      </c>
      <c r="L6" s="2" t="s">
        <v>36</v>
      </c>
      <c r="M6" s="2" t="s">
        <v>51</v>
      </c>
      <c r="N6" s="4">
        <v>383</v>
      </c>
      <c r="O6" s="4">
        <v>539</v>
      </c>
      <c r="P6" s="4">
        <v>156</v>
      </c>
      <c r="Q6" s="5">
        <v>2.64</v>
      </c>
      <c r="R6" s="4">
        <v>0</v>
      </c>
      <c r="S6" s="4">
        <v>0</v>
      </c>
      <c r="T6" s="4">
        <v>0</v>
      </c>
      <c r="U6" s="5">
        <v>0</v>
      </c>
      <c r="V6" s="5">
        <v>0</v>
      </c>
      <c r="W6" s="7">
        <v>2.64</v>
      </c>
      <c r="X6" s="7">
        <v>0</v>
      </c>
      <c r="Y6" s="7">
        <v>2.64</v>
      </c>
      <c r="Z6" s="4">
        <v>24580</v>
      </c>
      <c r="AA6" s="67" t="str">
        <f>IFERROR(IF(D6="",AA5,VLOOKUP($F6,'FPO034'!$K$9:$R$251,6,FALSE)),"--")</f>
        <v>--</v>
      </c>
      <c r="AB6" s="64" t="str">
        <f t="shared" si="0"/>
        <v>--</v>
      </c>
      <c r="AC6" s="65" t="str">
        <f>IFERROR(IF(D6="",AC5,VLOOKUP($F6,'FPO034'!$K$9:$R$251,7,FALSE)),"--")</f>
        <v>--</v>
      </c>
      <c r="AD6" s="66" t="str">
        <f>IFERROR(IF(D6="",AD5,VLOOKUP($F6,'FPO034'!$K$9:$R$251,4,FALSE)),"--")</f>
        <v>--</v>
      </c>
    </row>
    <row r="7" spans="1:31">
      <c r="A7" s="2" t="s">
        <v>26</v>
      </c>
      <c r="B7" s="2" t="s">
        <v>27</v>
      </c>
      <c r="C7" s="2" t="s">
        <v>55</v>
      </c>
      <c r="D7" s="2" t="s">
        <v>56</v>
      </c>
      <c r="E7" s="2" t="s">
        <v>57</v>
      </c>
      <c r="F7" s="2" t="s">
        <v>31</v>
      </c>
      <c r="G7" s="2" t="s">
        <v>32</v>
      </c>
      <c r="H7" s="3">
        <v>42706</v>
      </c>
      <c r="I7" s="2" t="s">
        <v>50</v>
      </c>
      <c r="J7" s="2" t="s">
        <v>58</v>
      </c>
      <c r="K7" s="2" t="s">
        <v>35</v>
      </c>
      <c r="L7" s="2" t="s">
        <v>36</v>
      </c>
      <c r="M7" s="2" t="s">
        <v>59</v>
      </c>
      <c r="N7" s="4">
        <v>23201</v>
      </c>
      <c r="O7" s="4">
        <v>28374</v>
      </c>
      <c r="P7" s="4">
        <v>5173</v>
      </c>
      <c r="Q7" s="5">
        <v>87.42</v>
      </c>
      <c r="R7" s="4">
        <v>4</v>
      </c>
      <c r="S7" s="4">
        <v>4</v>
      </c>
      <c r="T7" s="4">
        <v>0</v>
      </c>
      <c r="U7" s="5">
        <v>0</v>
      </c>
      <c r="V7" s="5">
        <v>0</v>
      </c>
      <c r="W7" s="7">
        <v>87.42</v>
      </c>
      <c r="X7" s="7">
        <v>0</v>
      </c>
      <c r="Y7" s="7">
        <v>87.42</v>
      </c>
      <c r="Z7" s="4">
        <v>24580</v>
      </c>
      <c r="AA7" s="67" t="str">
        <f>IFERROR(IF(D7="",AA6,VLOOKUP($F7,'FPO034'!$K$9:$R$251,6,FALSE)),"--")</f>
        <v>--</v>
      </c>
      <c r="AB7" s="64" t="str">
        <f t="shared" si="0"/>
        <v>--</v>
      </c>
      <c r="AC7" s="65" t="str">
        <f>IFERROR(IF(D7="",AC6,VLOOKUP($F7,'FPO034'!$K$9:$R$251,7,FALSE)),"--")</f>
        <v>--</v>
      </c>
      <c r="AD7" s="66" t="str">
        <f>IFERROR(IF(D7="",AD6,VLOOKUP($F7,'FPO034'!$K$9:$R$251,4,FALSE)),"--")</f>
        <v>--</v>
      </c>
    </row>
    <row r="8" spans="1:31">
      <c r="A8" s="2" t="s">
        <v>26</v>
      </c>
      <c r="B8" s="2" t="s">
        <v>27</v>
      </c>
      <c r="C8" s="2" t="s">
        <v>60</v>
      </c>
      <c r="D8" s="2" t="s">
        <v>61</v>
      </c>
      <c r="E8" s="2" t="s">
        <v>62</v>
      </c>
      <c r="F8" s="2" t="s">
        <v>31</v>
      </c>
      <c r="G8" s="2" t="s">
        <v>32</v>
      </c>
      <c r="H8" s="3">
        <v>42723</v>
      </c>
      <c r="I8" s="2" t="s">
        <v>50</v>
      </c>
      <c r="J8" s="2" t="s">
        <v>63</v>
      </c>
      <c r="K8" s="2" t="s">
        <v>35</v>
      </c>
      <c r="L8" s="2" t="s">
        <v>36</v>
      </c>
      <c r="M8" s="2" t="s">
        <v>59</v>
      </c>
      <c r="N8" s="4">
        <v>460</v>
      </c>
      <c r="O8" s="4">
        <v>489</v>
      </c>
      <c r="P8" s="4">
        <v>29</v>
      </c>
      <c r="Q8" s="5">
        <v>0.49</v>
      </c>
      <c r="R8" s="4">
        <v>0</v>
      </c>
      <c r="S8" s="4">
        <v>0</v>
      </c>
      <c r="T8" s="4">
        <v>0</v>
      </c>
      <c r="U8" s="5">
        <v>0</v>
      </c>
      <c r="V8" s="5">
        <v>0</v>
      </c>
      <c r="W8" s="7">
        <v>0.49</v>
      </c>
      <c r="X8" s="7">
        <v>0</v>
      </c>
      <c r="Y8" s="7">
        <v>0.49</v>
      </c>
      <c r="Z8" s="4">
        <v>24580</v>
      </c>
      <c r="AA8" s="67" t="str">
        <f>IFERROR(IF(D8="",AA7,VLOOKUP($F8,'FPO034'!$K$9:$R$251,6,FALSE)),"--")</f>
        <v>--</v>
      </c>
      <c r="AB8" s="64" t="str">
        <f t="shared" si="0"/>
        <v>--</v>
      </c>
      <c r="AC8" s="65" t="str">
        <f>IFERROR(IF(D8="",AC7,VLOOKUP($F8,'FPO034'!$K$9:$R$251,7,FALSE)),"--")</f>
        <v>--</v>
      </c>
      <c r="AD8" s="66" t="str">
        <f>IFERROR(IF(D8="",AD7,VLOOKUP($F8,'FPO034'!$K$9:$R$251,4,FALSE)),"--")</f>
        <v>--</v>
      </c>
    </row>
    <row r="9" spans="1:31">
      <c r="A9" s="2" t="s">
        <v>26</v>
      </c>
      <c r="B9" s="2" t="s">
        <v>27</v>
      </c>
      <c r="C9" s="2" t="s">
        <v>28</v>
      </c>
      <c r="D9" s="2" t="s">
        <v>64</v>
      </c>
      <c r="E9" s="2" t="s">
        <v>65</v>
      </c>
      <c r="F9" s="2" t="s">
        <v>31</v>
      </c>
      <c r="G9" s="2" t="s">
        <v>32</v>
      </c>
      <c r="H9" s="3">
        <v>42642</v>
      </c>
      <c r="I9" s="2" t="s">
        <v>66</v>
      </c>
      <c r="J9" s="2" t="s">
        <v>67</v>
      </c>
      <c r="K9" s="2" t="s">
        <v>35</v>
      </c>
      <c r="L9" s="2" t="s">
        <v>36</v>
      </c>
      <c r="M9" s="2" t="s">
        <v>37</v>
      </c>
      <c r="N9" s="4">
        <v>6619</v>
      </c>
      <c r="O9" s="4">
        <v>8567</v>
      </c>
      <c r="P9" s="4">
        <v>1948</v>
      </c>
      <c r="Q9" s="5">
        <v>32.92</v>
      </c>
      <c r="R9" s="4">
        <v>0</v>
      </c>
      <c r="S9" s="4">
        <v>0</v>
      </c>
      <c r="T9" s="4">
        <v>0</v>
      </c>
      <c r="U9" s="5">
        <v>0</v>
      </c>
      <c r="V9" s="5">
        <v>0</v>
      </c>
      <c r="W9" s="7">
        <v>32.92</v>
      </c>
      <c r="X9" s="7">
        <v>0</v>
      </c>
      <c r="Y9" s="7">
        <v>32.92</v>
      </c>
      <c r="Z9" s="4">
        <v>24580</v>
      </c>
      <c r="AA9" s="67" t="str">
        <f>IFERROR(IF(D9="",AA8,VLOOKUP($F9,'FPO034'!$K$9:$R$251,6,FALSE)),"--")</f>
        <v>--</v>
      </c>
      <c r="AB9" s="64" t="str">
        <f t="shared" si="0"/>
        <v>--</v>
      </c>
      <c r="AC9" s="65" t="str">
        <f>IFERROR(IF(D9="",AC8,VLOOKUP($F9,'FPO034'!$K$9:$R$251,7,FALSE)),"--")</f>
        <v>--</v>
      </c>
      <c r="AD9" s="66" t="str">
        <f>IFERROR(IF(D9="",AD8,VLOOKUP($F9,'FPO034'!$K$9:$R$251,4,FALSE)),"--")</f>
        <v>--</v>
      </c>
    </row>
    <row r="10" spans="1:31">
      <c r="A10" s="2" t="s">
        <v>26</v>
      </c>
      <c r="B10" s="2" t="s">
        <v>27</v>
      </c>
      <c r="C10" s="2" t="s">
        <v>60</v>
      </c>
      <c r="D10" s="2" t="s">
        <v>68</v>
      </c>
      <c r="E10" s="2" t="s">
        <v>69</v>
      </c>
      <c r="F10" s="2" t="s">
        <v>31</v>
      </c>
      <c r="G10" s="2" t="s">
        <v>32</v>
      </c>
      <c r="H10" s="3">
        <v>42662</v>
      </c>
      <c r="I10" s="2" t="s">
        <v>50</v>
      </c>
      <c r="J10" s="2" t="s">
        <v>70</v>
      </c>
      <c r="K10" s="2" t="s">
        <v>35</v>
      </c>
      <c r="L10" s="2" t="s">
        <v>36</v>
      </c>
      <c r="M10" s="2" t="s">
        <v>59</v>
      </c>
      <c r="N10" s="4">
        <v>1064</v>
      </c>
      <c r="O10" s="4">
        <v>1064</v>
      </c>
      <c r="P10" s="4">
        <v>0</v>
      </c>
      <c r="Q10" s="5">
        <v>0</v>
      </c>
      <c r="R10" s="4">
        <v>1</v>
      </c>
      <c r="S10" s="4">
        <v>1</v>
      </c>
      <c r="T10" s="4">
        <v>0</v>
      </c>
      <c r="U10" s="5">
        <v>0</v>
      </c>
      <c r="V10" s="5">
        <v>0</v>
      </c>
      <c r="W10" s="7">
        <v>0</v>
      </c>
      <c r="X10" s="7">
        <v>0</v>
      </c>
      <c r="Y10" s="7">
        <v>0</v>
      </c>
      <c r="Z10" s="4">
        <v>24580</v>
      </c>
      <c r="AA10" s="67" t="str">
        <f>IFERROR(IF(D10="",AA9,VLOOKUP($F10,'FPO034'!$K$9:$R$251,6,FALSE)),"--")</f>
        <v>--</v>
      </c>
      <c r="AB10" s="64" t="str">
        <f t="shared" si="0"/>
        <v>--</v>
      </c>
      <c r="AC10" s="65" t="str">
        <f>IFERROR(IF(D10="",AC9,VLOOKUP($F10,'FPO034'!$K$9:$R$251,7,FALSE)),"--")</f>
        <v>--</v>
      </c>
      <c r="AD10" s="66" t="str">
        <f>IFERROR(IF(D10="",AD9,VLOOKUP($F10,'FPO034'!$K$9:$R$251,4,FALSE)),"--")</f>
        <v>--</v>
      </c>
    </row>
    <row r="11" spans="1:31">
      <c r="A11" s="2" t="s">
        <v>26</v>
      </c>
      <c r="B11" s="2" t="s">
        <v>27</v>
      </c>
      <c r="C11" s="2" t="s">
        <v>55</v>
      </c>
      <c r="D11" s="2" t="s">
        <v>71</v>
      </c>
      <c r="E11" s="2" t="s">
        <v>72</v>
      </c>
      <c r="F11" s="2" t="s">
        <v>31</v>
      </c>
      <c r="G11" s="2" t="s">
        <v>32</v>
      </c>
      <c r="H11" s="3">
        <v>42632</v>
      </c>
      <c r="I11" s="2" t="s">
        <v>50</v>
      </c>
      <c r="J11" s="2" t="s">
        <v>54</v>
      </c>
      <c r="K11" s="2" t="s">
        <v>35</v>
      </c>
      <c r="L11" s="2" t="s">
        <v>36</v>
      </c>
      <c r="M11" s="2" t="s">
        <v>51</v>
      </c>
      <c r="N11" s="4">
        <v>14940</v>
      </c>
      <c r="O11" s="4">
        <v>17923</v>
      </c>
      <c r="P11" s="4">
        <v>2983</v>
      </c>
      <c r="Q11" s="5">
        <v>50.41</v>
      </c>
      <c r="R11" s="4">
        <v>1</v>
      </c>
      <c r="S11" s="4">
        <v>1</v>
      </c>
      <c r="T11" s="4">
        <v>0</v>
      </c>
      <c r="U11" s="5">
        <v>0</v>
      </c>
      <c r="V11" s="5">
        <v>0</v>
      </c>
      <c r="W11" s="7">
        <v>50.41</v>
      </c>
      <c r="X11" s="7">
        <v>0</v>
      </c>
      <c r="Y11" s="7">
        <v>50.41</v>
      </c>
      <c r="Z11" s="4">
        <v>24580</v>
      </c>
      <c r="AA11" s="67" t="str">
        <f>IFERROR(IF(D11="",AA10,VLOOKUP($F11,'FPO034'!$K$9:$R$251,6,FALSE)),"--")</f>
        <v>--</v>
      </c>
      <c r="AB11" s="64" t="str">
        <f t="shared" si="0"/>
        <v>--</v>
      </c>
      <c r="AC11" s="65" t="str">
        <f>IFERROR(IF(D11="",AC10,VLOOKUP($F11,'FPO034'!$K$9:$R$251,7,FALSE)),"--")</f>
        <v>--</v>
      </c>
      <c r="AD11" s="66" t="str">
        <f>IFERROR(IF(D11="",AD10,VLOOKUP($F11,'FPO034'!$K$9:$R$251,4,FALSE)),"--")</f>
        <v>--</v>
      </c>
    </row>
    <row r="12" spans="1:31">
      <c r="A12" s="2" t="s">
        <v>26</v>
      </c>
      <c r="B12" s="2" t="s">
        <v>27</v>
      </c>
      <c r="C12" s="2" t="s">
        <v>55</v>
      </c>
      <c r="D12" s="2" t="s">
        <v>73</v>
      </c>
      <c r="E12" s="2" t="s">
        <v>74</v>
      </c>
      <c r="F12" s="2" t="s">
        <v>31</v>
      </c>
      <c r="G12" s="2" t="s">
        <v>32</v>
      </c>
      <c r="H12" s="3">
        <v>42634</v>
      </c>
      <c r="I12" s="2" t="s">
        <v>50</v>
      </c>
      <c r="J12" s="2" t="s">
        <v>75</v>
      </c>
      <c r="K12" s="2" t="s">
        <v>76</v>
      </c>
      <c r="L12" s="2" t="s">
        <v>36</v>
      </c>
      <c r="M12" s="2" t="s">
        <v>77</v>
      </c>
      <c r="N12" s="4">
        <v>72217</v>
      </c>
      <c r="O12" s="4">
        <v>83427</v>
      </c>
      <c r="P12" s="4">
        <v>11210</v>
      </c>
      <c r="Q12" s="5">
        <v>189.45</v>
      </c>
      <c r="R12" s="4">
        <v>1</v>
      </c>
      <c r="S12" s="4">
        <v>1</v>
      </c>
      <c r="T12" s="4">
        <v>0</v>
      </c>
      <c r="U12" s="5">
        <v>0</v>
      </c>
      <c r="V12" s="5">
        <v>0</v>
      </c>
      <c r="W12" s="7">
        <v>189.45</v>
      </c>
      <c r="X12" s="7">
        <v>0</v>
      </c>
      <c r="Y12" s="7">
        <v>189.45</v>
      </c>
      <c r="Z12" s="4">
        <v>24580</v>
      </c>
      <c r="AA12" s="67" t="str">
        <f>IFERROR(IF(D12="",AA11,VLOOKUP($F12,'FPO034'!$K$9:$R$251,6,FALSE)),"--")</f>
        <v>--</v>
      </c>
      <c r="AB12" s="64" t="str">
        <f t="shared" si="0"/>
        <v>--</v>
      </c>
      <c r="AC12" s="65" t="str">
        <f>IFERROR(IF(D12="",AC11,VLOOKUP($F12,'FPO034'!$K$9:$R$251,7,FALSE)),"--")</f>
        <v>--</v>
      </c>
      <c r="AD12" s="66" t="str">
        <f>IFERROR(IF(D12="",AD11,VLOOKUP($F12,'FPO034'!$K$9:$R$251,4,FALSE)),"--")</f>
        <v>--</v>
      </c>
    </row>
    <row r="13" spans="1:31">
      <c r="A13" s="2" t="s">
        <v>26</v>
      </c>
      <c r="B13" s="2" t="s">
        <v>27</v>
      </c>
      <c r="C13" s="2" t="s">
        <v>55</v>
      </c>
      <c r="D13" s="2" t="s">
        <v>78</v>
      </c>
      <c r="E13" s="2" t="s">
        <v>79</v>
      </c>
      <c r="F13" s="2" t="s">
        <v>31</v>
      </c>
      <c r="G13" s="2" t="s">
        <v>32</v>
      </c>
      <c r="H13" s="3">
        <v>42636</v>
      </c>
      <c r="I13" s="2" t="s">
        <v>50</v>
      </c>
      <c r="J13" s="2" t="s">
        <v>80</v>
      </c>
      <c r="K13" s="2" t="s">
        <v>81</v>
      </c>
      <c r="L13" s="2" t="s">
        <v>36</v>
      </c>
      <c r="M13" s="2" t="s">
        <v>82</v>
      </c>
      <c r="N13" s="4">
        <v>5501</v>
      </c>
      <c r="O13" s="4">
        <v>6940</v>
      </c>
      <c r="P13" s="4">
        <v>1439</v>
      </c>
      <c r="Q13" s="5">
        <v>24.32</v>
      </c>
      <c r="R13" s="4">
        <v>0</v>
      </c>
      <c r="S13" s="4">
        <v>0</v>
      </c>
      <c r="T13" s="4">
        <v>0</v>
      </c>
      <c r="U13" s="5">
        <v>0</v>
      </c>
      <c r="V13" s="5">
        <v>0</v>
      </c>
      <c r="W13" s="7">
        <v>24.32</v>
      </c>
      <c r="X13" s="7">
        <v>0</v>
      </c>
      <c r="Y13" s="7">
        <v>24.32</v>
      </c>
      <c r="Z13" s="4">
        <v>24580</v>
      </c>
      <c r="AA13" s="67" t="str">
        <f>IFERROR(IF(D13="",AA12,VLOOKUP($F13,'FPO034'!$K$9:$R$251,6,FALSE)),"--")</f>
        <v>--</v>
      </c>
      <c r="AB13" s="64" t="str">
        <f t="shared" si="0"/>
        <v>--</v>
      </c>
      <c r="AC13" s="65" t="str">
        <f>IFERROR(IF(D13="",AC12,VLOOKUP($F13,'FPO034'!$K$9:$R$251,7,FALSE)),"--")</f>
        <v>--</v>
      </c>
      <c r="AD13" s="66" t="str">
        <f>IFERROR(IF(D13="",AD12,VLOOKUP($F13,'FPO034'!$K$9:$R$251,4,FALSE)),"--")</f>
        <v>--</v>
      </c>
    </row>
    <row r="14" spans="1:31">
      <c r="A14" s="2" t="s">
        <v>26</v>
      </c>
      <c r="B14" s="2" t="s">
        <v>27</v>
      </c>
      <c r="C14" s="2" t="s">
        <v>55</v>
      </c>
      <c r="D14" s="2" t="s">
        <v>83</v>
      </c>
      <c r="E14" s="2" t="s">
        <v>74</v>
      </c>
      <c r="F14" s="2" t="s">
        <v>31</v>
      </c>
      <c r="G14" s="2" t="s">
        <v>32</v>
      </c>
      <c r="H14" s="3">
        <v>42634</v>
      </c>
      <c r="I14" s="2" t="s">
        <v>50</v>
      </c>
      <c r="J14" s="2" t="s">
        <v>75</v>
      </c>
      <c r="K14" s="2" t="s">
        <v>76</v>
      </c>
      <c r="L14" s="2" t="s">
        <v>36</v>
      </c>
      <c r="M14" s="2" t="s">
        <v>77</v>
      </c>
      <c r="N14" s="4">
        <v>93516</v>
      </c>
      <c r="O14" s="4">
        <v>107178</v>
      </c>
      <c r="P14" s="4">
        <v>13662</v>
      </c>
      <c r="Q14" s="5">
        <v>230.89</v>
      </c>
      <c r="R14" s="4">
        <v>1</v>
      </c>
      <c r="S14" s="4">
        <v>1</v>
      </c>
      <c r="T14" s="4">
        <v>0</v>
      </c>
      <c r="U14" s="5">
        <v>0</v>
      </c>
      <c r="V14" s="5">
        <v>0</v>
      </c>
      <c r="W14" s="7">
        <v>230.89</v>
      </c>
      <c r="X14" s="7">
        <v>0</v>
      </c>
      <c r="Y14" s="7">
        <v>230.89</v>
      </c>
      <c r="Z14" s="4">
        <v>24580</v>
      </c>
      <c r="AA14" s="67" t="str">
        <f>IFERROR(IF(D14="",AA13,VLOOKUP($F14,'FPO034'!$K$9:$R$251,6,FALSE)),"--")</f>
        <v>--</v>
      </c>
      <c r="AB14" s="64" t="str">
        <f t="shared" si="0"/>
        <v>--</v>
      </c>
      <c r="AC14" s="65" t="str">
        <f>IFERROR(IF(D14="",AC13,VLOOKUP($F14,'FPO034'!$K$9:$R$251,7,FALSE)),"--")</f>
        <v>--</v>
      </c>
      <c r="AD14" s="66" t="str">
        <f>IFERROR(IF(D14="",AD13,VLOOKUP($F14,'FPO034'!$K$9:$R$251,4,FALSE)),"--")</f>
        <v>--</v>
      </c>
    </row>
    <row r="15" spans="1:31">
      <c r="A15" s="2" t="s">
        <v>26</v>
      </c>
      <c r="B15" s="2" t="s">
        <v>27</v>
      </c>
      <c r="C15" s="2" t="s">
        <v>55</v>
      </c>
      <c r="D15" s="2" t="s">
        <v>84</v>
      </c>
      <c r="E15" s="2" t="s">
        <v>85</v>
      </c>
      <c r="F15" s="2" t="s">
        <v>31</v>
      </c>
      <c r="G15" s="2" t="s">
        <v>32</v>
      </c>
      <c r="H15" s="3">
        <v>42636</v>
      </c>
      <c r="I15" s="2" t="s">
        <v>50</v>
      </c>
      <c r="J15" s="2" t="s">
        <v>86</v>
      </c>
      <c r="K15" s="2" t="s">
        <v>81</v>
      </c>
      <c r="L15" s="2" t="s">
        <v>36</v>
      </c>
      <c r="M15" s="2" t="s">
        <v>82</v>
      </c>
      <c r="N15" s="4">
        <v>6634</v>
      </c>
      <c r="O15" s="4">
        <v>10633</v>
      </c>
      <c r="P15" s="4">
        <v>3999</v>
      </c>
      <c r="Q15" s="5">
        <v>67.58</v>
      </c>
      <c r="R15" s="4">
        <v>0</v>
      </c>
      <c r="S15" s="4">
        <v>0</v>
      </c>
      <c r="T15" s="4">
        <v>0</v>
      </c>
      <c r="U15" s="5">
        <v>0</v>
      </c>
      <c r="V15" s="5">
        <v>0</v>
      </c>
      <c r="W15" s="7">
        <v>67.58</v>
      </c>
      <c r="X15" s="7">
        <v>0</v>
      </c>
      <c r="Y15" s="7">
        <v>67.58</v>
      </c>
      <c r="Z15" s="4">
        <v>24580</v>
      </c>
      <c r="AA15" s="67" t="str">
        <f>IFERROR(IF(D15="",AA14,VLOOKUP($F15,'FPO034'!$K$9:$R$251,6,FALSE)),"--")</f>
        <v>--</v>
      </c>
      <c r="AB15" s="64" t="str">
        <f t="shared" si="0"/>
        <v>--</v>
      </c>
      <c r="AC15" s="65" t="str">
        <f>IFERROR(IF(D15="",AC14,VLOOKUP($F15,'FPO034'!$K$9:$R$251,7,FALSE)),"--")</f>
        <v>--</v>
      </c>
      <c r="AD15" s="66" t="str">
        <f>IFERROR(IF(D15="",AD14,VLOOKUP($F15,'FPO034'!$K$9:$R$251,4,FALSE)),"--")</f>
        <v>--</v>
      </c>
    </row>
    <row r="16" spans="1:31">
      <c r="A16" s="2" t="s">
        <v>26</v>
      </c>
      <c r="B16" s="2" t="s">
        <v>27</v>
      </c>
      <c r="C16" s="2" t="s">
        <v>48</v>
      </c>
      <c r="D16" s="2" t="s">
        <v>87</v>
      </c>
      <c r="E16" s="2" t="s">
        <v>88</v>
      </c>
      <c r="F16" s="2" t="s">
        <v>89</v>
      </c>
      <c r="G16" s="2" t="s">
        <v>32</v>
      </c>
      <c r="H16" s="3">
        <v>42158</v>
      </c>
      <c r="I16" s="2" t="s">
        <v>90</v>
      </c>
      <c r="J16" s="2" t="s">
        <v>91</v>
      </c>
      <c r="K16" s="2" t="s">
        <v>35</v>
      </c>
      <c r="L16" s="2" t="s">
        <v>36</v>
      </c>
      <c r="M16" s="2" t="s">
        <v>51</v>
      </c>
      <c r="N16" s="4">
        <v>5853</v>
      </c>
      <c r="O16" s="4">
        <v>7316</v>
      </c>
      <c r="P16" s="4">
        <v>1463</v>
      </c>
      <c r="Q16" s="5">
        <v>24.72</v>
      </c>
      <c r="R16" s="4">
        <v>0</v>
      </c>
      <c r="S16" s="4">
        <v>0</v>
      </c>
      <c r="T16" s="4">
        <v>0</v>
      </c>
      <c r="U16" s="5">
        <v>0</v>
      </c>
      <c r="V16" s="5">
        <v>0</v>
      </c>
      <c r="W16" s="7">
        <v>24.72</v>
      </c>
      <c r="X16" s="7">
        <v>0</v>
      </c>
      <c r="Y16" s="7">
        <v>24.72</v>
      </c>
      <c r="Z16" s="4">
        <v>24580</v>
      </c>
      <c r="AA16" s="67" t="str">
        <f>IFERROR(IF(D16="",AA15,VLOOKUP($F16,'FPO034'!$K$9:$R$251,6,FALSE)),"--")</f>
        <v>--</v>
      </c>
      <c r="AB16" s="64" t="str">
        <f t="shared" si="0"/>
        <v>--</v>
      </c>
      <c r="AC16" s="65" t="str">
        <f>IFERROR(IF(D16="",AC15,VLOOKUP($F16,'FPO034'!$K$9:$R$251,7,FALSE)),"--")</f>
        <v>--</v>
      </c>
      <c r="AD16" s="66" t="str">
        <f>IFERROR(IF(D16="",AD15,VLOOKUP($F16,'FPO034'!$K$9:$R$251,4,FALSE)),"--")</f>
        <v>--</v>
      </c>
    </row>
    <row r="17" spans="1:30">
      <c r="A17" s="2" t="s">
        <v>26</v>
      </c>
      <c r="B17" s="2" t="s">
        <v>27</v>
      </c>
      <c r="C17" s="2" t="s">
        <v>55</v>
      </c>
      <c r="D17" s="2" t="s">
        <v>92</v>
      </c>
      <c r="E17" s="2" t="s">
        <v>93</v>
      </c>
      <c r="F17" s="2" t="s">
        <v>31</v>
      </c>
      <c r="G17" s="2" t="s">
        <v>32</v>
      </c>
      <c r="H17" s="3">
        <v>42664</v>
      </c>
      <c r="I17" s="2" t="s">
        <v>50</v>
      </c>
      <c r="J17" s="2" t="s">
        <v>94</v>
      </c>
      <c r="K17" s="2" t="s">
        <v>35</v>
      </c>
      <c r="L17" s="2" t="s">
        <v>36</v>
      </c>
      <c r="M17" s="2" t="s">
        <v>59</v>
      </c>
      <c r="N17" s="4">
        <v>13299</v>
      </c>
      <c r="O17" s="4">
        <v>16936</v>
      </c>
      <c r="P17" s="4">
        <v>3637</v>
      </c>
      <c r="Q17" s="5">
        <v>61.47</v>
      </c>
      <c r="R17" s="4">
        <v>1</v>
      </c>
      <c r="S17" s="4">
        <v>1</v>
      </c>
      <c r="T17" s="4">
        <v>0</v>
      </c>
      <c r="U17" s="5">
        <v>0</v>
      </c>
      <c r="V17" s="5">
        <v>0</v>
      </c>
      <c r="W17" s="7">
        <v>61.47</v>
      </c>
      <c r="X17" s="7">
        <v>0</v>
      </c>
      <c r="Y17" s="7">
        <v>61.47</v>
      </c>
      <c r="Z17" s="4">
        <v>24580</v>
      </c>
      <c r="AA17" s="67" t="str">
        <f>IFERROR(IF(D17="",AA16,VLOOKUP($F17,'FPO034'!$K$9:$R$251,6,FALSE)),"--")</f>
        <v>--</v>
      </c>
      <c r="AB17" s="64" t="str">
        <f t="shared" si="0"/>
        <v>--</v>
      </c>
      <c r="AC17" s="65" t="str">
        <f>IFERROR(IF(D17="",AC16,VLOOKUP($F17,'FPO034'!$K$9:$R$251,7,FALSE)),"--")</f>
        <v>--</v>
      </c>
      <c r="AD17" s="66" t="str">
        <f>IFERROR(IF(D17="",AD16,VLOOKUP($F17,'FPO034'!$K$9:$R$251,4,FALSE)),"--")</f>
        <v>--</v>
      </c>
    </row>
    <row r="18" spans="1:30">
      <c r="A18" s="2" t="s">
        <v>26</v>
      </c>
      <c r="B18" s="2" t="s">
        <v>27</v>
      </c>
      <c r="C18" s="2" t="s">
        <v>28</v>
      </c>
      <c r="D18" s="2" t="s">
        <v>95</v>
      </c>
      <c r="E18" s="2" t="s">
        <v>96</v>
      </c>
      <c r="F18" s="2" t="s">
        <v>31</v>
      </c>
      <c r="G18" s="2" t="s">
        <v>32</v>
      </c>
      <c r="H18" s="3">
        <v>42713</v>
      </c>
      <c r="I18" s="2" t="s">
        <v>97</v>
      </c>
      <c r="J18" s="2" t="s">
        <v>34</v>
      </c>
      <c r="K18" s="2" t="s">
        <v>35</v>
      </c>
      <c r="L18" s="2" t="s">
        <v>36</v>
      </c>
      <c r="M18" s="2" t="s">
        <v>37</v>
      </c>
      <c r="N18" s="4">
        <v>5591</v>
      </c>
      <c r="O18" s="4">
        <v>6482</v>
      </c>
      <c r="P18" s="4">
        <v>891</v>
      </c>
      <c r="Q18" s="5">
        <v>15.06</v>
      </c>
      <c r="R18" s="4">
        <v>0</v>
      </c>
      <c r="S18" s="4">
        <v>0</v>
      </c>
      <c r="T18" s="4">
        <v>0</v>
      </c>
      <c r="U18" s="5">
        <v>0</v>
      </c>
      <c r="V18" s="5">
        <v>0</v>
      </c>
      <c r="W18" s="7">
        <v>15.06</v>
      </c>
      <c r="X18" s="7">
        <v>0</v>
      </c>
      <c r="Y18" s="7">
        <v>15.06</v>
      </c>
      <c r="Z18" s="4">
        <v>24580</v>
      </c>
      <c r="AA18" s="67" t="str">
        <f>IFERROR(IF(D18="",AA17,VLOOKUP($F18,'FPO034'!$K$9:$R$251,6,FALSE)),"--")</f>
        <v>--</v>
      </c>
      <c r="AB18" s="64" t="str">
        <f t="shared" si="0"/>
        <v>--</v>
      </c>
      <c r="AC18" s="65" t="str">
        <f>IFERROR(IF(D18="",AC17,VLOOKUP($F18,'FPO034'!$K$9:$R$251,7,FALSE)),"--")</f>
        <v>--</v>
      </c>
      <c r="AD18" s="66" t="str">
        <f>IFERROR(IF(D18="",AD17,VLOOKUP($F18,'FPO034'!$K$9:$R$251,4,FALSE)),"--")</f>
        <v>--</v>
      </c>
    </row>
    <row r="19" spans="1:30">
      <c r="A19" s="2" t="s">
        <v>26</v>
      </c>
      <c r="B19" s="2" t="s">
        <v>27</v>
      </c>
      <c r="C19" s="2" t="s">
        <v>98</v>
      </c>
      <c r="D19" s="2" t="s">
        <v>99</v>
      </c>
      <c r="E19" s="2" t="s">
        <v>100</v>
      </c>
      <c r="F19" s="2" t="s">
        <v>31</v>
      </c>
      <c r="G19" s="2" t="s">
        <v>32</v>
      </c>
      <c r="H19" s="3">
        <v>42613</v>
      </c>
      <c r="I19" s="2" t="s">
        <v>50</v>
      </c>
      <c r="J19" s="2" t="s">
        <v>101</v>
      </c>
      <c r="K19" s="2" t="s">
        <v>35</v>
      </c>
      <c r="L19" s="2" t="s">
        <v>36</v>
      </c>
      <c r="M19" s="2" t="s">
        <v>51</v>
      </c>
      <c r="N19" s="4">
        <v>3124</v>
      </c>
      <c r="O19" s="4">
        <v>3741</v>
      </c>
      <c r="P19" s="4">
        <v>617</v>
      </c>
      <c r="Q19" s="5">
        <v>10.43</v>
      </c>
      <c r="R19" s="4">
        <v>5169</v>
      </c>
      <c r="S19" s="4">
        <v>6204</v>
      </c>
      <c r="T19" s="4">
        <v>1035</v>
      </c>
      <c r="U19" s="5">
        <v>61.89</v>
      </c>
      <c r="V19" s="5">
        <v>0</v>
      </c>
      <c r="W19" s="7">
        <v>72.319999999999993</v>
      </c>
      <c r="X19" s="7">
        <v>0</v>
      </c>
      <c r="Y19" s="7">
        <v>72.319999999999993</v>
      </c>
      <c r="Z19" s="4">
        <v>24580</v>
      </c>
      <c r="AA19" s="67" t="str">
        <f>IFERROR(IF(D19="",AA18,VLOOKUP($F19,'FPO034'!$K$9:$R$251,6,FALSE)),"--")</f>
        <v>--</v>
      </c>
      <c r="AB19" s="64" t="str">
        <f t="shared" si="0"/>
        <v>--</v>
      </c>
      <c r="AC19" s="65" t="str">
        <f>IFERROR(IF(D19="",AC18,VLOOKUP($F19,'FPO034'!$K$9:$R$251,7,FALSE)),"--")</f>
        <v>--</v>
      </c>
      <c r="AD19" s="66" t="str">
        <f>IFERROR(IF(D19="",AD18,VLOOKUP($F19,'FPO034'!$K$9:$R$251,4,FALSE)),"--")</f>
        <v>--</v>
      </c>
    </row>
    <row r="20" spans="1:30">
      <c r="A20" s="2" t="s">
        <v>26</v>
      </c>
      <c r="B20" s="2" t="s">
        <v>27</v>
      </c>
      <c r="C20" s="2" t="s">
        <v>98</v>
      </c>
      <c r="D20" s="2" t="s">
        <v>102</v>
      </c>
      <c r="E20" s="2" t="s">
        <v>103</v>
      </c>
      <c r="F20" s="2" t="s">
        <v>31</v>
      </c>
      <c r="G20" s="2" t="s">
        <v>32</v>
      </c>
      <c r="H20" s="3">
        <v>42606</v>
      </c>
      <c r="I20" s="2" t="s">
        <v>50</v>
      </c>
      <c r="J20" s="2" t="s">
        <v>104</v>
      </c>
      <c r="K20" s="2" t="s">
        <v>35</v>
      </c>
      <c r="L20" s="2" t="s">
        <v>36</v>
      </c>
      <c r="M20" s="2" t="s">
        <v>59</v>
      </c>
      <c r="N20" s="4">
        <v>20151</v>
      </c>
      <c r="O20" s="4">
        <v>24396</v>
      </c>
      <c r="P20" s="4">
        <v>4245</v>
      </c>
      <c r="Q20" s="5">
        <v>71.739999999999995</v>
      </c>
      <c r="R20" s="4">
        <v>11822</v>
      </c>
      <c r="S20" s="4">
        <v>16095</v>
      </c>
      <c r="T20" s="4">
        <v>4273</v>
      </c>
      <c r="U20" s="5">
        <v>255.53</v>
      </c>
      <c r="V20" s="5">
        <v>0</v>
      </c>
      <c r="W20" s="7">
        <v>327.27</v>
      </c>
      <c r="X20" s="7">
        <v>0</v>
      </c>
      <c r="Y20" s="7">
        <v>327.27</v>
      </c>
      <c r="Z20" s="4">
        <v>24580</v>
      </c>
      <c r="AA20" s="67" t="str">
        <f>IFERROR(IF(D20="",AA19,VLOOKUP($F20,'FPO034'!$K$9:$R$251,6,FALSE)),"--")</f>
        <v>--</v>
      </c>
      <c r="AB20" s="64" t="str">
        <f t="shared" si="0"/>
        <v>--</v>
      </c>
      <c r="AC20" s="65" t="str">
        <f>IFERROR(IF(D20="",AC19,VLOOKUP($F20,'FPO034'!$K$9:$R$251,7,FALSE)),"--")</f>
        <v>--</v>
      </c>
      <c r="AD20" s="66" t="str">
        <f>IFERROR(IF(D20="",AD19,VLOOKUP($F20,'FPO034'!$K$9:$R$251,4,FALSE)),"--")</f>
        <v>--</v>
      </c>
    </row>
    <row r="21" spans="1:30">
      <c r="A21" s="2" t="s">
        <v>26</v>
      </c>
      <c r="B21" s="2" t="s">
        <v>27</v>
      </c>
      <c r="C21" s="2" t="s">
        <v>98</v>
      </c>
      <c r="D21" s="2" t="s">
        <v>105</v>
      </c>
      <c r="E21" s="2" t="s">
        <v>69</v>
      </c>
      <c r="F21" s="2" t="s">
        <v>89</v>
      </c>
      <c r="G21" s="2" t="s">
        <v>32</v>
      </c>
      <c r="H21" s="3">
        <v>42625</v>
      </c>
      <c r="I21" s="2" t="s">
        <v>50</v>
      </c>
      <c r="J21" s="2" t="s">
        <v>70</v>
      </c>
      <c r="K21" s="2" t="s">
        <v>35</v>
      </c>
      <c r="L21" s="2" t="s">
        <v>36</v>
      </c>
      <c r="M21" s="2" t="s">
        <v>59</v>
      </c>
      <c r="N21" s="4">
        <v>59669</v>
      </c>
      <c r="O21" s="4">
        <v>72879</v>
      </c>
      <c r="P21" s="4">
        <v>13210</v>
      </c>
      <c r="Q21" s="5">
        <v>470.28</v>
      </c>
      <c r="R21" s="4">
        <v>11124</v>
      </c>
      <c r="S21" s="4">
        <v>12069</v>
      </c>
      <c r="T21" s="4">
        <v>945</v>
      </c>
      <c r="U21" s="5">
        <v>73.709999999999994</v>
      </c>
      <c r="V21" s="5">
        <v>0</v>
      </c>
      <c r="W21" s="7">
        <v>543.99</v>
      </c>
      <c r="X21" s="7">
        <v>0</v>
      </c>
      <c r="Y21" s="7">
        <v>543.99</v>
      </c>
      <c r="Z21" s="4">
        <v>24580</v>
      </c>
      <c r="AA21" s="67" t="str">
        <f>IFERROR(IF(D21="",AA20,VLOOKUP($F21,'FPO034'!$K$9:$R$251,6,FALSE)),"--")</f>
        <v>--</v>
      </c>
      <c r="AB21" s="64" t="str">
        <f t="shared" si="0"/>
        <v>--</v>
      </c>
      <c r="AC21" s="65" t="str">
        <f>IFERROR(IF(D21="",AC20,VLOOKUP($F21,'FPO034'!$K$9:$R$251,7,FALSE)),"--")</f>
        <v>--</v>
      </c>
      <c r="AD21" s="66" t="str">
        <f>IFERROR(IF(D21="",AD20,VLOOKUP($F21,'FPO034'!$K$9:$R$251,4,FALSE)),"--")</f>
        <v>--</v>
      </c>
    </row>
    <row r="22" spans="1:30">
      <c r="A22" s="2" t="s">
        <v>26</v>
      </c>
      <c r="B22" s="2" t="s">
        <v>27</v>
      </c>
      <c r="C22" s="2" t="s">
        <v>106</v>
      </c>
      <c r="D22" s="2" t="s">
        <v>107</v>
      </c>
      <c r="E22" s="2" t="s">
        <v>108</v>
      </c>
      <c r="F22" s="2" t="s">
        <v>31</v>
      </c>
      <c r="G22" s="2" t="s">
        <v>32</v>
      </c>
      <c r="H22" s="3">
        <v>42606</v>
      </c>
      <c r="I22" s="2" t="s">
        <v>109</v>
      </c>
      <c r="J22" s="2" t="s">
        <v>54</v>
      </c>
      <c r="K22" s="2" t="s">
        <v>35</v>
      </c>
      <c r="L22" s="2" t="s">
        <v>36</v>
      </c>
      <c r="M22" s="2" t="s">
        <v>37</v>
      </c>
      <c r="N22" s="4">
        <v>5839</v>
      </c>
      <c r="O22" s="4">
        <v>6907</v>
      </c>
      <c r="P22" s="4">
        <v>1068</v>
      </c>
      <c r="Q22" s="5">
        <v>18.05</v>
      </c>
      <c r="R22" s="4">
        <v>1321</v>
      </c>
      <c r="S22" s="4">
        <v>2827</v>
      </c>
      <c r="T22" s="4">
        <v>1506</v>
      </c>
      <c r="U22" s="5">
        <v>90.06</v>
      </c>
      <c r="V22" s="5">
        <v>0</v>
      </c>
      <c r="W22" s="7">
        <v>108.11</v>
      </c>
      <c r="X22" s="7">
        <v>0</v>
      </c>
      <c r="Y22" s="7">
        <v>108.11</v>
      </c>
      <c r="Z22" s="4">
        <v>24580</v>
      </c>
      <c r="AA22" s="67" t="str">
        <f>IFERROR(IF(D22="",AA21,VLOOKUP($F22,'FPO034'!$K$9:$R$251,6,FALSE)),"--")</f>
        <v>--</v>
      </c>
      <c r="AB22" s="64" t="str">
        <f t="shared" si="0"/>
        <v>--</v>
      </c>
      <c r="AC22" s="65" t="str">
        <f>IFERROR(IF(D22="",AC21,VLOOKUP($F22,'FPO034'!$K$9:$R$251,7,FALSE)),"--")</f>
        <v>--</v>
      </c>
      <c r="AD22" s="66" t="str">
        <f>IFERROR(IF(D22="",AD21,VLOOKUP($F22,'FPO034'!$K$9:$R$251,4,FALSE)),"--")</f>
        <v>--</v>
      </c>
    </row>
    <row r="23" spans="1:30">
      <c r="A23" s="2" t="s">
        <v>26</v>
      </c>
      <c r="B23" s="2" t="s">
        <v>27</v>
      </c>
      <c r="C23" s="2" t="s">
        <v>98</v>
      </c>
      <c r="D23" s="2" t="s">
        <v>110</v>
      </c>
      <c r="E23" s="2" t="s">
        <v>111</v>
      </c>
      <c r="F23" s="2" t="s">
        <v>31</v>
      </c>
      <c r="G23" s="2" t="s">
        <v>32</v>
      </c>
      <c r="H23" s="3">
        <v>42662</v>
      </c>
      <c r="I23" s="2" t="s">
        <v>50</v>
      </c>
      <c r="J23" s="2" t="s">
        <v>112</v>
      </c>
      <c r="K23" s="2" t="s">
        <v>35</v>
      </c>
      <c r="L23" s="2" t="s">
        <v>36</v>
      </c>
      <c r="M23" s="2" t="s">
        <v>51</v>
      </c>
      <c r="N23" s="4">
        <v>7112</v>
      </c>
      <c r="O23" s="4">
        <v>11080</v>
      </c>
      <c r="P23" s="4">
        <v>3968</v>
      </c>
      <c r="Q23" s="5">
        <v>67.06</v>
      </c>
      <c r="R23" s="4">
        <v>2720</v>
      </c>
      <c r="S23" s="4">
        <v>3244</v>
      </c>
      <c r="T23" s="4">
        <v>524</v>
      </c>
      <c r="U23" s="5">
        <v>31.34</v>
      </c>
      <c r="V23" s="5">
        <v>0</v>
      </c>
      <c r="W23" s="7">
        <v>98.4</v>
      </c>
      <c r="X23" s="7">
        <v>0</v>
      </c>
      <c r="Y23" s="7">
        <v>98.4</v>
      </c>
      <c r="Z23" s="4">
        <v>24580</v>
      </c>
      <c r="AA23" s="67" t="str">
        <f>IFERROR(IF(D23="",AA22,VLOOKUP($F23,'FPO034'!$K$9:$R$251,6,FALSE)),"--")</f>
        <v>--</v>
      </c>
      <c r="AB23" s="64" t="str">
        <f t="shared" si="0"/>
        <v>--</v>
      </c>
      <c r="AC23" s="65" t="str">
        <f>IFERROR(IF(D23="",AC22,VLOOKUP($F23,'FPO034'!$K$9:$R$251,7,FALSE)),"--")</f>
        <v>--</v>
      </c>
      <c r="AD23" s="66" t="str">
        <f>IFERROR(IF(D23="",AD22,VLOOKUP($F23,'FPO034'!$K$9:$R$251,4,FALSE)),"--")</f>
        <v>--</v>
      </c>
    </row>
    <row r="24" spans="1:30">
      <c r="A24" s="2" t="s">
        <v>26</v>
      </c>
      <c r="B24" s="2" t="s">
        <v>27</v>
      </c>
      <c r="C24" s="2" t="s">
        <v>60</v>
      </c>
      <c r="D24" s="2" t="s">
        <v>113</v>
      </c>
      <c r="E24" s="2" t="s">
        <v>114</v>
      </c>
      <c r="F24" s="2" t="s">
        <v>31</v>
      </c>
      <c r="G24" s="2" t="s">
        <v>32</v>
      </c>
      <c r="H24" s="3">
        <v>42760</v>
      </c>
      <c r="I24" s="2" t="s">
        <v>50</v>
      </c>
      <c r="J24" s="2" t="s">
        <v>115</v>
      </c>
      <c r="K24" s="2" t="s">
        <v>35</v>
      </c>
      <c r="L24" s="2" t="s">
        <v>36</v>
      </c>
      <c r="M24" s="2" t="s">
        <v>51</v>
      </c>
      <c r="N24" s="4">
        <v>5324</v>
      </c>
      <c r="O24" s="4">
        <v>7513</v>
      </c>
      <c r="P24" s="4">
        <v>2189</v>
      </c>
      <c r="Q24" s="5">
        <v>36.99</v>
      </c>
      <c r="R24" s="4">
        <v>0</v>
      </c>
      <c r="S24" s="4">
        <v>0</v>
      </c>
      <c r="T24" s="4">
        <v>0</v>
      </c>
      <c r="U24" s="5">
        <v>0</v>
      </c>
      <c r="V24" s="5">
        <v>0</v>
      </c>
      <c r="W24" s="7">
        <v>36.99</v>
      </c>
      <c r="X24" s="7">
        <v>0</v>
      </c>
      <c r="Y24" s="7">
        <v>36.99</v>
      </c>
      <c r="Z24" s="4">
        <v>24580</v>
      </c>
      <c r="AA24" s="67" t="str">
        <f>IFERROR(IF(D24="",AA23,VLOOKUP($F24,'FPO034'!$K$9:$R$251,6,FALSE)),"--")</f>
        <v>--</v>
      </c>
      <c r="AB24" s="64" t="str">
        <f t="shared" si="0"/>
        <v>--</v>
      </c>
      <c r="AC24" s="65" t="str">
        <f>IFERROR(IF(D24="",AC23,VLOOKUP($F24,'FPO034'!$K$9:$R$251,7,FALSE)),"--")</f>
        <v>--</v>
      </c>
      <c r="AD24" s="66" t="str">
        <f>IFERROR(IF(D24="",AD23,VLOOKUP($F24,'FPO034'!$K$9:$R$251,4,FALSE)),"--")</f>
        <v>--</v>
      </c>
    </row>
    <row r="25" spans="1:30">
      <c r="A25" s="2" t="s">
        <v>26</v>
      </c>
      <c r="B25" s="2" t="s">
        <v>27</v>
      </c>
      <c r="C25" s="2" t="s">
        <v>116</v>
      </c>
      <c r="D25" s="2" t="s">
        <v>117</v>
      </c>
      <c r="E25" s="2" t="s">
        <v>103</v>
      </c>
      <c r="F25" s="2" t="s">
        <v>31</v>
      </c>
      <c r="G25" s="2" t="s">
        <v>32</v>
      </c>
      <c r="H25" s="3">
        <v>42692</v>
      </c>
      <c r="I25" s="2" t="s">
        <v>50</v>
      </c>
      <c r="J25" s="2" t="s">
        <v>104</v>
      </c>
      <c r="K25" s="2" t="s">
        <v>35</v>
      </c>
      <c r="L25" s="2" t="s">
        <v>36</v>
      </c>
      <c r="M25" s="2" t="s">
        <v>59</v>
      </c>
      <c r="N25" s="4">
        <v>5769</v>
      </c>
      <c r="O25" s="4">
        <v>7436</v>
      </c>
      <c r="P25" s="4">
        <v>1667</v>
      </c>
      <c r="Q25" s="5">
        <v>28.17</v>
      </c>
      <c r="R25" s="4">
        <v>6998</v>
      </c>
      <c r="S25" s="4">
        <v>9115</v>
      </c>
      <c r="T25" s="4">
        <v>2117</v>
      </c>
      <c r="U25" s="5">
        <v>126.6</v>
      </c>
      <c r="V25" s="5">
        <v>0</v>
      </c>
      <c r="W25" s="7">
        <v>154.77000000000001</v>
      </c>
      <c r="X25" s="7">
        <v>0</v>
      </c>
      <c r="Y25" s="7">
        <v>154.77000000000001</v>
      </c>
      <c r="Z25" s="4">
        <v>24580</v>
      </c>
      <c r="AA25" s="67" t="str">
        <f>IFERROR(IF(D25="",AA24,VLOOKUP($F25,'FPO034'!$K$9:$R$251,6,FALSE)),"--")</f>
        <v>--</v>
      </c>
      <c r="AB25" s="64" t="str">
        <f t="shared" si="0"/>
        <v>--</v>
      </c>
      <c r="AC25" s="65" t="str">
        <f>IFERROR(IF(D25="",AC24,VLOOKUP($F25,'FPO034'!$K$9:$R$251,7,FALSE)),"--")</f>
        <v>--</v>
      </c>
      <c r="AD25" s="66" t="str">
        <f>IFERROR(IF(D25="",AD24,VLOOKUP($F25,'FPO034'!$K$9:$R$251,4,FALSE)),"--")</f>
        <v>--</v>
      </c>
    </row>
    <row r="26" spans="1:30">
      <c r="A26" s="2" t="s">
        <v>26</v>
      </c>
      <c r="B26" s="2" t="s">
        <v>27</v>
      </c>
      <c r="C26" s="2" t="s">
        <v>118</v>
      </c>
      <c r="D26" s="2" t="s">
        <v>119</v>
      </c>
      <c r="E26" s="2" t="s">
        <v>45</v>
      </c>
      <c r="F26" s="2" t="s">
        <v>89</v>
      </c>
      <c r="G26" s="2" t="s">
        <v>32</v>
      </c>
      <c r="H26" s="3">
        <v>42501</v>
      </c>
      <c r="I26" s="2"/>
      <c r="J26" s="2" t="s">
        <v>46</v>
      </c>
      <c r="K26" s="2" t="s">
        <v>47</v>
      </c>
      <c r="L26" s="2" t="s">
        <v>36</v>
      </c>
      <c r="M26" s="2" t="s">
        <v>37</v>
      </c>
      <c r="N26" s="4">
        <v>24649</v>
      </c>
      <c r="O26" s="4">
        <v>24649</v>
      </c>
      <c r="P26" s="4">
        <v>0</v>
      </c>
      <c r="Q26" s="5">
        <v>0</v>
      </c>
      <c r="R26" s="4">
        <v>48392</v>
      </c>
      <c r="S26" s="4">
        <v>48399</v>
      </c>
      <c r="T26" s="4">
        <v>7</v>
      </c>
      <c r="U26" s="5">
        <v>0.57999999999999996</v>
      </c>
      <c r="V26" s="5">
        <v>0</v>
      </c>
      <c r="W26" s="7">
        <v>0.57999999999999996</v>
      </c>
      <c r="X26" s="7">
        <v>0</v>
      </c>
      <c r="Y26" s="7">
        <v>0.57999999999999996</v>
      </c>
      <c r="Z26" s="4">
        <v>24580</v>
      </c>
      <c r="AA26" s="67" t="str">
        <f>IFERROR(IF(D26="",AA25,VLOOKUP($F26,'FPO034'!$K$9:$R$251,6,FALSE)),"--")</f>
        <v>--</v>
      </c>
      <c r="AB26" s="64" t="str">
        <f t="shared" si="0"/>
        <v>--</v>
      </c>
      <c r="AC26" s="65" t="str">
        <f>IFERROR(IF(D26="",AC25,VLOOKUP($F26,'FPO034'!$K$9:$R$251,7,FALSE)),"--")</f>
        <v>--</v>
      </c>
      <c r="AD26" s="66" t="str">
        <f>IFERROR(IF(D26="",AD25,VLOOKUP($F26,'FPO034'!$K$9:$R$251,4,FALSE)),"--")</f>
        <v>--</v>
      </c>
    </row>
    <row r="27" spans="1:30">
      <c r="A27" s="2" t="s">
        <v>26</v>
      </c>
      <c r="B27" s="2" t="s">
        <v>27</v>
      </c>
      <c r="C27" s="2" t="s">
        <v>120</v>
      </c>
      <c r="D27" s="2" t="s">
        <v>121</v>
      </c>
      <c r="E27" s="2" t="s">
        <v>122</v>
      </c>
      <c r="F27" s="2" t="s">
        <v>31</v>
      </c>
      <c r="G27" s="2" t="s">
        <v>32</v>
      </c>
      <c r="H27" s="3">
        <v>42774</v>
      </c>
      <c r="I27" s="2" t="s">
        <v>123</v>
      </c>
      <c r="J27" s="2" t="s">
        <v>104</v>
      </c>
      <c r="K27" s="2" t="s">
        <v>35</v>
      </c>
      <c r="L27" s="2" t="s">
        <v>36</v>
      </c>
      <c r="M27" s="2" t="s">
        <v>42</v>
      </c>
      <c r="N27" s="4">
        <v>6660</v>
      </c>
      <c r="O27" s="4">
        <v>7065</v>
      </c>
      <c r="P27" s="4">
        <v>405</v>
      </c>
      <c r="Q27" s="5">
        <v>6.84</v>
      </c>
      <c r="R27" s="4">
        <v>15186</v>
      </c>
      <c r="S27" s="4">
        <v>15704</v>
      </c>
      <c r="T27" s="4">
        <v>518</v>
      </c>
      <c r="U27" s="5">
        <v>30.98</v>
      </c>
      <c r="V27" s="5">
        <v>0</v>
      </c>
      <c r="W27" s="7">
        <v>37.82</v>
      </c>
      <c r="X27" s="7">
        <v>0</v>
      </c>
      <c r="Y27" s="7">
        <v>37.82</v>
      </c>
      <c r="Z27" s="4">
        <v>24580</v>
      </c>
      <c r="AA27" s="67" t="str">
        <f>IFERROR(IF(D27="",AA26,VLOOKUP($F27,'FPO034'!$K$9:$R$251,6,FALSE)),"--")</f>
        <v>--</v>
      </c>
      <c r="AB27" s="64" t="str">
        <f t="shared" si="0"/>
        <v>--</v>
      </c>
      <c r="AC27" s="65" t="str">
        <f>IFERROR(IF(D27="",AC26,VLOOKUP($F27,'FPO034'!$K$9:$R$251,7,FALSE)),"--")</f>
        <v>--</v>
      </c>
      <c r="AD27" s="66" t="str">
        <f>IFERROR(IF(D27="",AD26,VLOOKUP($F27,'FPO034'!$K$9:$R$251,4,FALSE)),"--")</f>
        <v>--</v>
      </c>
    </row>
    <row r="28" spans="1:30">
      <c r="A28" s="2" t="s">
        <v>26</v>
      </c>
      <c r="B28" s="2" t="s">
        <v>27</v>
      </c>
      <c r="C28" s="2" t="s">
        <v>124</v>
      </c>
      <c r="D28" s="2" t="s">
        <v>125</v>
      </c>
      <c r="E28" s="2" t="s">
        <v>126</v>
      </c>
      <c r="F28" s="2" t="s">
        <v>89</v>
      </c>
      <c r="G28" s="2" t="s">
        <v>32</v>
      </c>
      <c r="H28" s="3">
        <v>42709</v>
      </c>
      <c r="I28" s="2"/>
      <c r="J28" s="2" t="s">
        <v>127</v>
      </c>
      <c r="K28" s="2" t="s">
        <v>47</v>
      </c>
      <c r="L28" s="2" t="s">
        <v>36</v>
      </c>
      <c r="M28" s="2" t="s">
        <v>37</v>
      </c>
      <c r="N28" s="4">
        <v>2934</v>
      </c>
      <c r="O28" s="4">
        <v>2980</v>
      </c>
      <c r="P28" s="4">
        <v>46</v>
      </c>
      <c r="Q28" s="5">
        <v>1.27</v>
      </c>
      <c r="R28" s="4">
        <v>0</v>
      </c>
      <c r="S28" s="4">
        <v>0</v>
      </c>
      <c r="T28" s="4">
        <v>0</v>
      </c>
      <c r="U28" s="5">
        <v>0</v>
      </c>
      <c r="V28" s="5">
        <v>0</v>
      </c>
      <c r="W28" s="7">
        <v>1.27</v>
      </c>
      <c r="X28" s="7">
        <v>0</v>
      </c>
      <c r="Y28" s="7">
        <v>1.27</v>
      </c>
      <c r="Z28" s="4">
        <v>24580</v>
      </c>
      <c r="AA28" s="67" t="str">
        <f>IFERROR(IF(D28="",AA27,VLOOKUP($F28,'FPO034'!$K$9:$R$251,6,FALSE)),"--")</f>
        <v>--</v>
      </c>
      <c r="AB28" s="64" t="str">
        <f t="shared" si="0"/>
        <v>--</v>
      </c>
      <c r="AC28" s="65" t="str">
        <f>IFERROR(IF(D28="",AC27,VLOOKUP($F28,'FPO034'!$K$9:$R$251,7,FALSE)),"--")</f>
        <v>--</v>
      </c>
      <c r="AD28" s="66" t="str">
        <f>IFERROR(IF(D28="",AD27,VLOOKUP($F28,'FPO034'!$K$9:$R$251,4,FALSE)),"--")</f>
        <v>--</v>
      </c>
    </row>
    <row r="29" spans="1:30">
      <c r="A29" s="2" t="s">
        <v>26</v>
      </c>
      <c r="B29" s="2" t="s">
        <v>27</v>
      </c>
      <c r="C29" s="2" t="s">
        <v>128</v>
      </c>
      <c r="D29" s="2" t="s">
        <v>129</v>
      </c>
      <c r="E29" s="2" t="s">
        <v>130</v>
      </c>
      <c r="F29" s="2" t="s">
        <v>31</v>
      </c>
      <c r="G29" s="2" t="s">
        <v>32</v>
      </c>
      <c r="H29" s="3">
        <v>42629</v>
      </c>
      <c r="I29" s="2" t="s">
        <v>33</v>
      </c>
      <c r="J29" s="2" t="s">
        <v>131</v>
      </c>
      <c r="K29" s="2" t="s">
        <v>35</v>
      </c>
      <c r="L29" s="2" t="s">
        <v>36</v>
      </c>
      <c r="M29" s="2" t="s">
        <v>37</v>
      </c>
      <c r="N29" s="4">
        <v>3009</v>
      </c>
      <c r="O29" s="4">
        <v>3369</v>
      </c>
      <c r="P29" s="4">
        <v>360</v>
      </c>
      <c r="Q29" s="5">
        <v>6.08</v>
      </c>
      <c r="R29" s="4">
        <v>0</v>
      </c>
      <c r="S29" s="4">
        <v>0</v>
      </c>
      <c r="T29" s="4">
        <v>0</v>
      </c>
      <c r="U29" s="5">
        <v>0</v>
      </c>
      <c r="V29" s="5">
        <v>0</v>
      </c>
      <c r="W29" s="7">
        <v>6.08</v>
      </c>
      <c r="X29" s="7">
        <v>0</v>
      </c>
      <c r="Y29" s="7">
        <v>6.08</v>
      </c>
      <c r="Z29" s="4">
        <v>24580</v>
      </c>
      <c r="AA29" s="67" t="str">
        <f>IFERROR(IF(D29="",AA28,VLOOKUP($F29,'FPO034'!$K$9:$R$251,6,FALSE)),"--")</f>
        <v>--</v>
      </c>
      <c r="AB29" s="64" t="str">
        <f t="shared" si="0"/>
        <v>--</v>
      </c>
      <c r="AC29" s="65" t="str">
        <f>IFERROR(IF(D29="",AC28,VLOOKUP($F29,'FPO034'!$K$9:$R$251,7,FALSE)),"--")</f>
        <v>--</v>
      </c>
      <c r="AD29" s="66" t="str">
        <f>IFERROR(IF(D29="",AD28,VLOOKUP($F29,'FPO034'!$K$9:$R$251,4,FALSE)),"--")</f>
        <v>--</v>
      </c>
    </row>
    <row r="30" spans="1:30">
      <c r="A30" s="2" t="s">
        <v>26</v>
      </c>
      <c r="B30" s="2" t="s">
        <v>27</v>
      </c>
      <c r="C30" s="2" t="s">
        <v>128</v>
      </c>
      <c r="D30" s="2" t="s">
        <v>132</v>
      </c>
      <c r="E30" s="2" t="s">
        <v>133</v>
      </c>
      <c r="F30" s="2" t="s">
        <v>31</v>
      </c>
      <c r="G30" s="2" t="s">
        <v>32</v>
      </c>
      <c r="H30" s="3">
        <v>42671</v>
      </c>
      <c r="I30" s="2" t="s">
        <v>33</v>
      </c>
      <c r="J30" s="2" t="s">
        <v>134</v>
      </c>
      <c r="K30" s="2" t="s">
        <v>35</v>
      </c>
      <c r="L30" s="2" t="s">
        <v>36</v>
      </c>
      <c r="M30" s="2" t="s">
        <v>42</v>
      </c>
      <c r="N30" s="4">
        <v>3400</v>
      </c>
      <c r="O30" s="4">
        <v>3400</v>
      </c>
      <c r="P30" s="4">
        <v>0</v>
      </c>
      <c r="Q30" s="5">
        <v>0</v>
      </c>
      <c r="R30" s="4">
        <v>0</v>
      </c>
      <c r="S30" s="4">
        <v>0</v>
      </c>
      <c r="T30" s="4">
        <v>0</v>
      </c>
      <c r="U30" s="5">
        <v>0</v>
      </c>
      <c r="V30" s="5">
        <v>0</v>
      </c>
      <c r="W30" s="7">
        <v>0</v>
      </c>
      <c r="X30" s="7">
        <v>0</v>
      </c>
      <c r="Y30" s="7">
        <v>0</v>
      </c>
      <c r="Z30" s="4">
        <v>24580</v>
      </c>
      <c r="AA30" s="67" t="str">
        <f>IFERROR(IF(D30="",AA29,VLOOKUP($F30,'FPO034'!$K$9:$R$251,6,FALSE)),"--")</f>
        <v>--</v>
      </c>
      <c r="AB30" s="64" t="str">
        <f t="shared" si="0"/>
        <v>--</v>
      </c>
      <c r="AC30" s="65" t="str">
        <f>IFERROR(IF(D30="",AC29,VLOOKUP($F30,'FPO034'!$K$9:$R$251,7,FALSE)),"--")</f>
        <v>--</v>
      </c>
      <c r="AD30" s="66" t="str">
        <f>IFERROR(IF(D30="",AD29,VLOOKUP($F30,'FPO034'!$K$9:$R$251,4,FALSE)),"--")</f>
        <v>--</v>
      </c>
    </row>
    <row r="31" spans="1:30">
      <c r="A31" s="2" t="s">
        <v>26</v>
      </c>
      <c r="B31" s="2" t="s">
        <v>27</v>
      </c>
      <c r="C31" s="2" t="s">
        <v>60</v>
      </c>
      <c r="D31" s="2" t="s">
        <v>135</v>
      </c>
      <c r="E31" s="2" t="s">
        <v>111</v>
      </c>
      <c r="F31" s="2" t="s">
        <v>31</v>
      </c>
      <c r="G31" s="2" t="s">
        <v>32</v>
      </c>
      <c r="H31" s="3">
        <v>42662</v>
      </c>
      <c r="I31" s="2" t="s">
        <v>50</v>
      </c>
      <c r="J31" s="2" t="s">
        <v>112</v>
      </c>
      <c r="K31" s="2" t="s">
        <v>35</v>
      </c>
      <c r="L31" s="2" t="s">
        <v>36</v>
      </c>
      <c r="M31" s="2" t="s">
        <v>51</v>
      </c>
      <c r="N31" s="4">
        <v>6388</v>
      </c>
      <c r="O31" s="4">
        <v>8195</v>
      </c>
      <c r="P31" s="4">
        <v>1807</v>
      </c>
      <c r="Q31" s="5">
        <v>30.54</v>
      </c>
      <c r="R31" s="4">
        <v>1</v>
      </c>
      <c r="S31" s="4">
        <v>1</v>
      </c>
      <c r="T31" s="4">
        <v>0</v>
      </c>
      <c r="U31" s="5">
        <v>0</v>
      </c>
      <c r="V31" s="5">
        <v>0</v>
      </c>
      <c r="W31" s="7">
        <v>30.54</v>
      </c>
      <c r="X31" s="7">
        <v>0</v>
      </c>
      <c r="Y31" s="7">
        <v>30.54</v>
      </c>
      <c r="Z31" s="4">
        <v>24580</v>
      </c>
      <c r="AA31" s="67" t="str">
        <f>IFERROR(IF(D31="",AA30,VLOOKUP($F31,'FPO034'!$K$9:$R$251,6,FALSE)),"--")</f>
        <v>--</v>
      </c>
      <c r="AB31" s="64" t="str">
        <f t="shared" si="0"/>
        <v>--</v>
      </c>
      <c r="AC31" s="65" t="str">
        <f>IFERROR(IF(D31="",AC30,VLOOKUP($F31,'FPO034'!$K$9:$R$251,7,FALSE)),"--")</f>
        <v>--</v>
      </c>
      <c r="AD31" s="66" t="str">
        <f>IFERROR(IF(D31="",AD30,VLOOKUP($F31,'FPO034'!$K$9:$R$251,4,FALSE)),"--")</f>
        <v>--</v>
      </c>
    </row>
    <row r="32" spans="1:30">
      <c r="A32" s="2" t="s">
        <v>26</v>
      </c>
      <c r="B32" s="2" t="s">
        <v>27</v>
      </c>
      <c r="C32" s="2" t="s">
        <v>60</v>
      </c>
      <c r="D32" s="2" t="s">
        <v>136</v>
      </c>
      <c r="E32" s="2" t="s">
        <v>111</v>
      </c>
      <c r="F32" s="2" t="s">
        <v>31</v>
      </c>
      <c r="G32" s="2" t="s">
        <v>32</v>
      </c>
      <c r="H32" s="3">
        <v>42662</v>
      </c>
      <c r="I32" s="2" t="s">
        <v>50</v>
      </c>
      <c r="J32" s="2" t="s">
        <v>112</v>
      </c>
      <c r="K32" s="2" t="s">
        <v>35</v>
      </c>
      <c r="L32" s="2" t="s">
        <v>36</v>
      </c>
      <c r="M32" s="2" t="s">
        <v>51</v>
      </c>
      <c r="N32" s="4">
        <v>1139</v>
      </c>
      <c r="O32" s="4">
        <v>1178</v>
      </c>
      <c r="P32" s="4">
        <v>39</v>
      </c>
      <c r="Q32" s="5">
        <v>0.66</v>
      </c>
      <c r="R32" s="4">
        <v>1</v>
      </c>
      <c r="S32" s="4">
        <v>1</v>
      </c>
      <c r="T32" s="4">
        <v>0</v>
      </c>
      <c r="U32" s="5">
        <v>0</v>
      </c>
      <c r="V32" s="5">
        <v>0</v>
      </c>
      <c r="W32" s="7">
        <v>0.66</v>
      </c>
      <c r="X32" s="7">
        <v>0</v>
      </c>
      <c r="Y32" s="7">
        <v>0.66</v>
      </c>
      <c r="Z32" s="4">
        <v>24580</v>
      </c>
      <c r="AA32" s="67" t="str">
        <f>IFERROR(IF(D32="",AA31,VLOOKUP($F32,'FPO034'!$K$9:$R$251,6,FALSE)),"--")</f>
        <v>--</v>
      </c>
      <c r="AB32" s="64" t="str">
        <f t="shared" si="0"/>
        <v>--</v>
      </c>
      <c r="AC32" s="65" t="str">
        <f>IFERROR(IF(D32="",AC31,VLOOKUP($F32,'FPO034'!$K$9:$R$251,7,FALSE)),"--")</f>
        <v>--</v>
      </c>
      <c r="AD32" s="66" t="str">
        <f>IFERROR(IF(D32="",AD31,VLOOKUP($F32,'FPO034'!$K$9:$R$251,4,FALSE)),"--")</f>
        <v>--</v>
      </c>
    </row>
    <row r="33" spans="1:30">
      <c r="A33" s="2" t="s">
        <v>26</v>
      </c>
      <c r="B33" s="2" t="s">
        <v>27</v>
      </c>
      <c r="C33" s="2" t="s">
        <v>137</v>
      </c>
      <c r="D33" s="2" t="s">
        <v>138</v>
      </c>
      <c r="E33" s="2" t="s">
        <v>45</v>
      </c>
      <c r="F33" s="2" t="s">
        <v>89</v>
      </c>
      <c r="G33" s="2" t="s">
        <v>32</v>
      </c>
      <c r="H33" s="3">
        <v>42661</v>
      </c>
      <c r="I33" s="2"/>
      <c r="J33" s="2" t="s">
        <v>46</v>
      </c>
      <c r="K33" s="2" t="s">
        <v>47</v>
      </c>
      <c r="L33" s="2" t="s">
        <v>36</v>
      </c>
      <c r="M33" s="2" t="s">
        <v>37</v>
      </c>
      <c r="N33" s="4">
        <v>23567</v>
      </c>
      <c r="O33" s="4">
        <v>23735</v>
      </c>
      <c r="P33" s="4">
        <v>168</v>
      </c>
      <c r="Q33" s="5">
        <v>4.62</v>
      </c>
      <c r="R33" s="4">
        <v>54260</v>
      </c>
      <c r="S33" s="4">
        <v>54543</v>
      </c>
      <c r="T33" s="4">
        <v>283</v>
      </c>
      <c r="U33" s="5">
        <v>23.35</v>
      </c>
      <c r="V33" s="5">
        <v>0</v>
      </c>
      <c r="W33" s="7">
        <v>27.97</v>
      </c>
      <c r="X33" s="7">
        <v>0</v>
      </c>
      <c r="Y33" s="7">
        <v>27.97</v>
      </c>
      <c r="Z33" s="4">
        <v>24580</v>
      </c>
      <c r="AA33" s="67" t="str">
        <f>IFERROR(IF(D33="",AA32,VLOOKUP($F33,'FPO034'!$K$9:$R$251,6,FALSE)),"--")</f>
        <v>--</v>
      </c>
      <c r="AB33" s="64" t="str">
        <f t="shared" si="0"/>
        <v>--</v>
      </c>
      <c r="AC33" s="65" t="str">
        <f>IFERROR(IF(D33="",AC32,VLOOKUP($F33,'FPO034'!$K$9:$R$251,7,FALSE)),"--")</f>
        <v>--</v>
      </c>
      <c r="AD33" s="66" t="str">
        <f>IFERROR(IF(D33="",AD32,VLOOKUP($F33,'FPO034'!$K$9:$R$251,4,FALSE)),"--")</f>
        <v>--</v>
      </c>
    </row>
    <row r="34" spans="1:30">
      <c r="A34" s="2" t="s">
        <v>26</v>
      </c>
      <c r="B34" s="2" t="s">
        <v>27</v>
      </c>
      <c r="C34" s="2" t="s">
        <v>55</v>
      </c>
      <c r="D34" s="2" t="s">
        <v>139</v>
      </c>
      <c r="E34" s="2" t="s">
        <v>100</v>
      </c>
      <c r="F34" s="2" t="s">
        <v>31</v>
      </c>
      <c r="G34" s="2" t="s">
        <v>32</v>
      </c>
      <c r="H34" s="3">
        <v>42697</v>
      </c>
      <c r="I34" s="2" t="s">
        <v>50</v>
      </c>
      <c r="J34" s="2" t="s">
        <v>101</v>
      </c>
      <c r="K34" s="2" t="s">
        <v>35</v>
      </c>
      <c r="L34" s="2" t="s">
        <v>36</v>
      </c>
      <c r="M34" s="2" t="s">
        <v>51</v>
      </c>
      <c r="N34" s="4">
        <v>7991</v>
      </c>
      <c r="O34" s="4">
        <v>9306</v>
      </c>
      <c r="P34" s="4">
        <v>1315</v>
      </c>
      <c r="Q34" s="5">
        <v>22.22</v>
      </c>
      <c r="R34" s="4">
        <v>1</v>
      </c>
      <c r="S34" s="4">
        <v>1</v>
      </c>
      <c r="T34" s="4">
        <v>0</v>
      </c>
      <c r="U34" s="5">
        <v>0</v>
      </c>
      <c r="V34" s="5">
        <v>0</v>
      </c>
      <c r="W34" s="7">
        <v>22.22</v>
      </c>
      <c r="X34" s="7">
        <v>0</v>
      </c>
      <c r="Y34" s="7">
        <v>22.22</v>
      </c>
      <c r="Z34" s="4">
        <v>24580</v>
      </c>
      <c r="AA34" s="67" t="str">
        <f>IFERROR(IF(D34="",AA33,VLOOKUP($F34,'FPO034'!$K$9:$R$251,6,FALSE)),"--")</f>
        <v>--</v>
      </c>
      <c r="AB34" s="64" t="str">
        <f t="shared" si="0"/>
        <v>--</v>
      </c>
      <c r="AC34" s="65" t="str">
        <f>IFERROR(IF(D34="",AC33,VLOOKUP($F34,'FPO034'!$K$9:$R$251,7,FALSE)),"--")</f>
        <v>--</v>
      </c>
      <c r="AD34" s="66" t="str">
        <f>IFERROR(IF(D34="",AD33,VLOOKUP($F34,'FPO034'!$K$9:$R$251,4,FALSE)),"--")</f>
        <v>--</v>
      </c>
    </row>
    <row r="35" spans="1:30">
      <c r="A35" s="2" t="s">
        <v>26</v>
      </c>
      <c r="B35" s="2" t="s">
        <v>27</v>
      </c>
      <c r="C35" s="2" t="s">
        <v>140</v>
      </c>
      <c r="D35" s="2" t="s">
        <v>141</v>
      </c>
      <c r="E35" s="2" t="s">
        <v>53</v>
      </c>
      <c r="F35" s="2" t="s">
        <v>31</v>
      </c>
      <c r="G35" s="2" t="s">
        <v>32</v>
      </c>
      <c r="H35" s="3">
        <v>42706</v>
      </c>
      <c r="I35" s="2" t="s">
        <v>50</v>
      </c>
      <c r="J35" s="2" t="s">
        <v>54</v>
      </c>
      <c r="K35" s="2" t="s">
        <v>35</v>
      </c>
      <c r="L35" s="2" t="s">
        <v>36</v>
      </c>
      <c r="M35" s="2" t="s">
        <v>51</v>
      </c>
      <c r="N35" s="4">
        <v>2122</v>
      </c>
      <c r="O35" s="4">
        <v>2140</v>
      </c>
      <c r="P35" s="4">
        <v>18</v>
      </c>
      <c r="Q35" s="5">
        <v>0.3</v>
      </c>
      <c r="R35" s="4">
        <v>974</v>
      </c>
      <c r="S35" s="4">
        <v>974</v>
      </c>
      <c r="T35" s="4">
        <v>0</v>
      </c>
      <c r="U35" s="5">
        <v>0</v>
      </c>
      <c r="V35" s="5">
        <v>0</v>
      </c>
      <c r="W35" s="7">
        <v>0.3</v>
      </c>
      <c r="X35" s="7">
        <v>0</v>
      </c>
      <c r="Y35" s="7">
        <v>0.3</v>
      </c>
      <c r="Z35" s="4">
        <v>24580</v>
      </c>
      <c r="AA35" s="67" t="str">
        <f>IFERROR(IF(D35="",AA34,VLOOKUP($F35,'FPO034'!$K$9:$R$251,6,FALSE)),"--")</f>
        <v>--</v>
      </c>
      <c r="AB35" s="64" t="str">
        <f t="shared" si="0"/>
        <v>--</v>
      </c>
      <c r="AC35" s="65" t="str">
        <f>IFERROR(IF(D35="",AC34,VLOOKUP($F35,'FPO034'!$K$9:$R$251,7,FALSE)),"--")</f>
        <v>--</v>
      </c>
      <c r="AD35" s="66" t="str">
        <f>IFERROR(IF(D35="",AD34,VLOOKUP($F35,'FPO034'!$K$9:$R$251,4,FALSE)),"--")</f>
        <v>--</v>
      </c>
    </row>
    <row r="36" spans="1:30">
      <c r="A36" s="2" t="s">
        <v>26</v>
      </c>
      <c r="B36" s="2" t="s">
        <v>27</v>
      </c>
      <c r="C36" s="2" t="s">
        <v>140</v>
      </c>
      <c r="D36" s="2" t="s">
        <v>142</v>
      </c>
      <c r="E36" s="2" t="s">
        <v>30</v>
      </c>
      <c r="F36" s="2" t="s">
        <v>31</v>
      </c>
      <c r="G36" s="2" t="s">
        <v>32</v>
      </c>
      <c r="H36" s="3">
        <v>42671</v>
      </c>
      <c r="I36" s="2" t="s">
        <v>50</v>
      </c>
      <c r="J36" s="2" t="s">
        <v>34</v>
      </c>
      <c r="K36" s="2" t="s">
        <v>35</v>
      </c>
      <c r="L36" s="2" t="s">
        <v>36</v>
      </c>
      <c r="M36" s="2" t="s">
        <v>51</v>
      </c>
      <c r="N36" s="4">
        <v>53</v>
      </c>
      <c r="O36" s="4">
        <v>382</v>
      </c>
      <c r="P36" s="4">
        <v>329</v>
      </c>
      <c r="Q36" s="5">
        <v>5.56</v>
      </c>
      <c r="R36" s="4">
        <v>98</v>
      </c>
      <c r="S36" s="4">
        <v>134</v>
      </c>
      <c r="T36" s="4">
        <v>36</v>
      </c>
      <c r="U36" s="5">
        <v>2.15</v>
      </c>
      <c r="V36" s="5">
        <v>0</v>
      </c>
      <c r="W36" s="7">
        <v>7.71</v>
      </c>
      <c r="X36" s="7">
        <v>0</v>
      </c>
      <c r="Y36" s="7">
        <v>7.71</v>
      </c>
      <c r="Z36" s="4">
        <v>24580</v>
      </c>
      <c r="AA36" s="67" t="str">
        <f>IFERROR(IF(D36="",AA35,VLOOKUP($F36,'FPO034'!$K$9:$R$251,6,FALSE)),"--")</f>
        <v>--</v>
      </c>
      <c r="AB36" s="64" t="str">
        <f t="shared" si="0"/>
        <v>--</v>
      </c>
      <c r="AC36" s="65" t="str">
        <f>IFERROR(IF(D36="",AC35,VLOOKUP($F36,'FPO034'!$K$9:$R$251,7,FALSE)),"--")</f>
        <v>--</v>
      </c>
      <c r="AD36" s="66" t="str">
        <f>IFERROR(IF(D36="",AD35,VLOOKUP($F36,'FPO034'!$K$9:$R$251,4,FALSE)),"--")</f>
        <v>--</v>
      </c>
    </row>
    <row r="37" spans="1:30">
      <c r="A37" s="2" t="s">
        <v>26</v>
      </c>
      <c r="B37" s="2" t="s">
        <v>27</v>
      </c>
      <c r="C37" s="2" t="s">
        <v>140</v>
      </c>
      <c r="D37" s="2" t="s">
        <v>143</v>
      </c>
      <c r="E37" s="2" t="s">
        <v>103</v>
      </c>
      <c r="F37" s="2" t="s">
        <v>31</v>
      </c>
      <c r="G37" s="2" t="s">
        <v>32</v>
      </c>
      <c r="H37" s="3">
        <v>42625</v>
      </c>
      <c r="I37" s="2" t="s">
        <v>50</v>
      </c>
      <c r="J37" s="2" t="s">
        <v>104</v>
      </c>
      <c r="K37" s="2" t="s">
        <v>35</v>
      </c>
      <c r="L37" s="2" t="s">
        <v>36</v>
      </c>
      <c r="M37" s="2" t="s">
        <v>59</v>
      </c>
      <c r="N37" s="4">
        <v>3173</v>
      </c>
      <c r="O37" s="4">
        <v>3868</v>
      </c>
      <c r="P37" s="4">
        <v>695</v>
      </c>
      <c r="Q37" s="5">
        <v>11.75</v>
      </c>
      <c r="R37" s="4">
        <v>4738</v>
      </c>
      <c r="S37" s="4">
        <v>5437</v>
      </c>
      <c r="T37" s="4">
        <v>699</v>
      </c>
      <c r="U37" s="5">
        <v>41.8</v>
      </c>
      <c r="V37" s="5">
        <v>0</v>
      </c>
      <c r="W37" s="7">
        <v>53.55</v>
      </c>
      <c r="X37" s="7">
        <v>0</v>
      </c>
      <c r="Y37" s="7">
        <v>53.55</v>
      </c>
      <c r="Z37" s="4">
        <v>24580</v>
      </c>
      <c r="AA37" s="67" t="str">
        <f>IFERROR(IF(D37="",AA36,VLOOKUP($F37,'FPO034'!$K$9:$R$251,6,FALSE)),"--")</f>
        <v>--</v>
      </c>
      <c r="AB37" s="64" t="str">
        <f t="shared" si="0"/>
        <v>--</v>
      </c>
      <c r="AC37" s="65" t="str">
        <f>IFERROR(IF(D37="",AC36,VLOOKUP($F37,'FPO034'!$K$9:$R$251,7,FALSE)),"--")</f>
        <v>--</v>
      </c>
      <c r="AD37" s="66" t="str">
        <f>IFERROR(IF(D37="",AD36,VLOOKUP($F37,'FPO034'!$K$9:$R$251,4,FALSE)),"--")</f>
        <v>--</v>
      </c>
    </row>
    <row r="38" spans="1:30">
      <c r="A38" s="2" t="s">
        <v>26</v>
      </c>
      <c r="B38" s="2" t="s">
        <v>27</v>
      </c>
      <c r="C38" s="2" t="s">
        <v>98</v>
      </c>
      <c r="D38" s="2" t="s">
        <v>144</v>
      </c>
      <c r="E38" s="2" t="s">
        <v>39</v>
      </c>
      <c r="F38" s="2" t="s">
        <v>31</v>
      </c>
      <c r="G38" s="2" t="s">
        <v>32</v>
      </c>
      <c r="H38" s="3">
        <v>42783</v>
      </c>
      <c r="I38" s="2" t="s">
        <v>50</v>
      </c>
      <c r="J38" s="2" t="s">
        <v>41</v>
      </c>
      <c r="K38" s="2" t="s">
        <v>35</v>
      </c>
      <c r="L38" s="2" t="s">
        <v>36</v>
      </c>
      <c r="M38" s="2" t="s">
        <v>59</v>
      </c>
      <c r="N38" s="4">
        <v>676</v>
      </c>
      <c r="O38" s="4">
        <v>1995</v>
      </c>
      <c r="P38" s="4">
        <v>1319</v>
      </c>
      <c r="Q38" s="5">
        <v>22.29</v>
      </c>
      <c r="R38" s="4">
        <v>102</v>
      </c>
      <c r="S38" s="4">
        <v>195</v>
      </c>
      <c r="T38" s="4">
        <v>93</v>
      </c>
      <c r="U38" s="5">
        <v>5.56</v>
      </c>
      <c r="V38" s="5">
        <v>0</v>
      </c>
      <c r="W38" s="7">
        <v>27.85</v>
      </c>
      <c r="X38" s="7">
        <v>0</v>
      </c>
      <c r="Y38" s="7">
        <v>27.85</v>
      </c>
      <c r="Z38" s="4">
        <v>24580</v>
      </c>
      <c r="AA38" s="67" t="str">
        <f>IFERROR(IF(D38="",AA37,VLOOKUP($F38,'FPO034'!$K$9:$R$251,6,FALSE)),"--")</f>
        <v>--</v>
      </c>
      <c r="AB38" s="64" t="str">
        <f t="shared" si="0"/>
        <v>--</v>
      </c>
      <c r="AC38" s="65" t="str">
        <f>IFERROR(IF(D38="",AC37,VLOOKUP($F38,'FPO034'!$K$9:$R$251,7,FALSE)),"--")</f>
        <v>--</v>
      </c>
      <c r="AD38" s="66" t="str">
        <f>IFERROR(IF(D38="",AD37,VLOOKUP($F38,'FPO034'!$K$9:$R$251,4,FALSE)),"--")</f>
        <v>--</v>
      </c>
    </row>
    <row r="39" spans="1:30">
      <c r="A39" s="2" t="s">
        <v>26</v>
      </c>
      <c r="B39" s="2" t="s">
        <v>27</v>
      </c>
      <c r="C39" s="2" t="s">
        <v>98</v>
      </c>
      <c r="D39" s="2" t="s">
        <v>145</v>
      </c>
      <c r="E39" s="2" t="s">
        <v>53</v>
      </c>
      <c r="F39" s="2" t="s">
        <v>31</v>
      </c>
      <c r="G39" s="2" t="s">
        <v>32</v>
      </c>
      <c r="H39" s="3">
        <v>42776</v>
      </c>
      <c r="I39" s="2" t="s">
        <v>50</v>
      </c>
      <c r="J39" s="2" t="s">
        <v>54</v>
      </c>
      <c r="K39" s="2" t="s">
        <v>35</v>
      </c>
      <c r="L39" s="2" t="s">
        <v>36</v>
      </c>
      <c r="M39" s="2" t="s">
        <v>51</v>
      </c>
      <c r="N39" s="4">
        <v>3414</v>
      </c>
      <c r="O39" s="4">
        <v>7477</v>
      </c>
      <c r="P39" s="4">
        <v>4063</v>
      </c>
      <c r="Q39" s="5">
        <v>68.66</v>
      </c>
      <c r="R39" s="4">
        <v>424</v>
      </c>
      <c r="S39" s="4">
        <v>758</v>
      </c>
      <c r="T39" s="4">
        <v>334</v>
      </c>
      <c r="U39" s="5">
        <v>19.97</v>
      </c>
      <c r="V39" s="5">
        <v>0</v>
      </c>
      <c r="W39" s="7">
        <v>88.63</v>
      </c>
      <c r="X39" s="7">
        <v>0</v>
      </c>
      <c r="Y39" s="7">
        <v>88.63</v>
      </c>
      <c r="Z39" s="4">
        <v>24580</v>
      </c>
      <c r="AA39" s="67" t="str">
        <f>IFERROR(IF(D39="",AA38,VLOOKUP($F39,'FPO034'!$K$9:$R$251,6,FALSE)),"--")</f>
        <v>--</v>
      </c>
      <c r="AB39" s="64" t="str">
        <f t="shared" si="0"/>
        <v>--</v>
      </c>
      <c r="AC39" s="65" t="str">
        <f>IFERROR(IF(D39="",AC38,VLOOKUP($F39,'FPO034'!$K$9:$R$251,7,FALSE)),"--")</f>
        <v>--</v>
      </c>
      <c r="AD39" s="66" t="str">
        <f>IFERROR(IF(D39="",AD38,VLOOKUP($F39,'FPO034'!$K$9:$R$251,4,FALSE)),"--")</f>
        <v>--</v>
      </c>
    </row>
    <row r="40" spans="1:30">
      <c r="A40" s="2" t="s">
        <v>26</v>
      </c>
      <c r="B40" s="2" t="s">
        <v>27</v>
      </c>
      <c r="C40" s="2" t="s">
        <v>140</v>
      </c>
      <c r="D40" s="2" t="s">
        <v>146</v>
      </c>
      <c r="E40" s="2" t="s">
        <v>147</v>
      </c>
      <c r="F40" s="2" t="s">
        <v>31</v>
      </c>
      <c r="G40" s="2" t="s">
        <v>32</v>
      </c>
      <c r="H40" s="3">
        <v>42697</v>
      </c>
      <c r="I40" s="2" t="s">
        <v>50</v>
      </c>
      <c r="J40" s="2" t="s">
        <v>148</v>
      </c>
      <c r="K40" s="2" t="s">
        <v>35</v>
      </c>
      <c r="L40" s="2" t="s">
        <v>36</v>
      </c>
      <c r="M40" s="2" t="s">
        <v>59</v>
      </c>
      <c r="N40" s="4">
        <v>9904</v>
      </c>
      <c r="O40" s="4">
        <v>13434</v>
      </c>
      <c r="P40" s="4">
        <v>3530</v>
      </c>
      <c r="Q40" s="5">
        <v>59.66</v>
      </c>
      <c r="R40" s="4">
        <v>6919</v>
      </c>
      <c r="S40" s="4">
        <v>8600</v>
      </c>
      <c r="T40" s="4">
        <v>1681</v>
      </c>
      <c r="U40" s="5">
        <v>100.52</v>
      </c>
      <c r="V40" s="5">
        <v>0</v>
      </c>
      <c r="W40" s="7">
        <v>160.18</v>
      </c>
      <c r="X40" s="7">
        <v>0</v>
      </c>
      <c r="Y40" s="7">
        <v>160.18</v>
      </c>
      <c r="Z40" s="4">
        <v>24580</v>
      </c>
      <c r="AA40" s="67" t="str">
        <f>IFERROR(IF(D40="",AA39,VLOOKUP($F40,'FPO034'!$K$9:$R$251,6,FALSE)),"--")</f>
        <v>--</v>
      </c>
      <c r="AB40" s="64" t="str">
        <f t="shared" si="0"/>
        <v>--</v>
      </c>
      <c r="AC40" s="65" t="str">
        <f>IFERROR(IF(D40="",AC39,VLOOKUP($F40,'FPO034'!$K$9:$R$251,7,FALSE)),"--")</f>
        <v>--</v>
      </c>
      <c r="AD40" s="66" t="str">
        <f>IFERROR(IF(D40="",AD39,VLOOKUP($F40,'FPO034'!$K$9:$R$251,4,FALSE)),"--")</f>
        <v>--</v>
      </c>
    </row>
    <row r="41" spans="1:30">
      <c r="A41" s="2" t="s">
        <v>26</v>
      </c>
      <c r="B41" s="2" t="s">
        <v>27</v>
      </c>
      <c r="C41" s="2" t="s">
        <v>98</v>
      </c>
      <c r="D41" s="2" t="s">
        <v>149</v>
      </c>
      <c r="E41" s="2" t="s">
        <v>30</v>
      </c>
      <c r="F41" s="2" t="s">
        <v>31</v>
      </c>
      <c r="G41" s="2" t="s">
        <v>32</v>
      </c>
      <c r="H41" s="3">
        <v>42671</v>
      </c>
      <c r="I41" s="2" t="s">
        <v>50</v>
      </c>
      <c r="J41" s="2" t="s">
        <v>34</v>
      </c>
      <c r="K41" s="2" t="s">
        <v>35</v>
      </c>
      <c r="L41" s="2" t="s">
        <v>36</v>
      </c>
      <c r="M41" s="2" t="s">
        <v>51</v>
      </c>
      <c r="N41" s="4">
        <v>46656</v>
      </c>
      <c r="O41" s="4">
        <v>52832</v>
      </c>
      <c r="P41" s="4">
        <v>6176</v>
      </c>
      <c r="Q41" s="5">
        <v>104.37</v>
      </c>
      <c r="R41" s="4">
        <v>319</v>
      </c>
      <c r="S41" s="4">
        <v>426</v>
      </c>
      <c r="T41" s="4">
        <v>107</v>
      </c>
      <c r="U41" s="5">
        <v>6.4</v>
      </c>
      <c r="V41" s="5">
        <v>0</v>
      </c>
      <c r="W41" s="7">
        <v>110.77</v>
      </c>
      <c r="X41" s="7">
        <v>0</v>
      </c>
      <c r="Y41" s="7">
        <v>110.77</v>
      </c>
      <c r="Z41" s="4">
        <v>24580</v>
      </c>
      <c r="AA41" s="67" t="str">
        <f>IFERROR(IF(D41="",AA40,VLOOKUP($F41,'FPO034'!$K$9:$R$251,6,FALSE)),"--")</f>
        <v>--</v>
      </c>
      <c r="AB41" s="64" t="str">
        <f t="shared" si="0"/>
        <v>--</v>
      </c>
      <c r="AC41" s="65" t="str">
        <f>IFERROR(IF(D41="",AC40,VLOOKUP($F41,'FPO034'!$K$9:$R$251,7,FALSE)),"--")</f>
        <v>--</v>
      </c>
      <c r="AD41" s="66" t="str">
        <f>IFERROR(IF(D41="",AD40,VLOOKUP($F41,'FPO034'!$K$9:$R$251,4,FALSE)),"--")</f>
        <v>--</v>
      </c>
    </row>
    <row r="42" spans="1:30">
      <c r="A42" s="2" t="s">
        <v>26</v>
      </c>
      <c r="B42" s="2" t="s">
        <v>27</v>
      </c>
      <c r="C42" s="2" t="s">
        <v>140</v>
      </c>
      <c r="D42" s="2" t="s">
        <v>150</v>
      </c>
      <c r="E42" s="2" t="s">
        <v>151</v>
      </c>
      <c r="F42" s="2" t="s">
        <v>31</v>
      </c>
      <c r="G42" s="2" t="s">
        <v>32</v>
      </c>
      <c r="H42" s="3">
        <v>42620</v>
      </c>
      <c r="I42" s="2" t="s">
        <v>50</v>
      </c>
      <c r="J42" s="2" t="s">
        <v>152</v>
      </c>
      <c r="K42" s="2" t="s">
        <v>35</v>
      </c>
      <c r="L42" s="2" t="s">
        <v>36</v>
      </c>
      <c r="M42" s="2" t="s">
        <v>51</v>
      </c>
      <c r="N42" s="4">
        <v>3281</v>
      </c>
      <c r="O42" s="4">
        <v>3608</v>
      </c>
      <c r="P42" s="4">
        <v>327</v>
      </c>
      <c r="Q42" s="5">
        <v>5.53</v>
      </c>
      <c r="R42" s="4">
        <v>3637</v>
      </c>
      <c r="S42" s="4">
        <v>4463</v>
      </c>
      <c r="T42" s="4">
        <v>826</v>
      </c>
      <c r="U42" s="5">
        <v>49.39</v>
      </c>
      <c r="V42" s="5">
        <v>0</v>
      </c>
      <c r="W42" s="7">
        <v>54.92</v>
      </c>
      <c r="X42" s="7">
        <v>0</v>
      </c>
      <c r="Y42" s="7">
        <v>54.92</v>
      </c>
      <c r="Z42" s="4">
        <v>24580</v>
      </c>
      <c r="AA42" s="67" t="str">
        <f>IFERROR(IF(D42="",AA41,VLOOKUP($F42,'FPO034'!$K$9:$R$251,6,FALSE)),"--")</f>
        <v>--</v>
      </c>
      <c r="AB42" s="64" t="str">
        <f t="shared" si="0"/>
        <v>--</v>
      </c>
      <c r="AC42" s="65" t="str">
        <f>IFERROR(IF(D42="",AC41,VLOOKUP($F42,'FPO034'!$K$9:$R$251,7,FALSE)),"--")</f>
        <v>--</v>
      </c>
      <c r="AD42" s="66" t="str">
        <f>IFERROR(IF(D42="",AD41,VLOOKUP($F42,'FPO034'!$K$9:$R$251,4,FALSE)),"--")</f>
        <v>--</v>
      </c>
    </row>
    <row r="43" spans="1:30">
      <c r="A43" s="2" t="s">
        <v>26</v>
      </c>
      <c r="B43" s="2" t="s">
        <v>27</v>
      </c>
      <c r="C43" s="2" t="s">
        <v>98</v>
      </c>
      <c r="D43" s="2" t="s">
        <v>153</v>
      </c>
      <c r="E43" s="2" t="s">
        <v>122</v>
      </c>
      <c r="F43" s="2" t="s">
        <v>31</v>
      </c>
      <c r="G43" s="2" t="s">
        <v>32</v>
      </c>
      <c r="H43" s="3">
        <v>42660</v>
      </c>
      <c r="I43" s="2" t="s">
        <v>50</v>
      </c>
      <c r="J43" s="2" t="s">
        <v>104</v>
      </c>
      <c r="K43" s="2" t="s">
        <v>35</v>
      </c>
      <c r="L43" s="2" t="s">
        <v>36</v>
      </c>
      <c r="M43" s="2" t="s">
        <v>59</v>
      </c>
      <c r="N43" s="4">
        <v>10454</v>
      </c>
      <c r="O43" s="4">
        <v>12581</v>
      </c>
      <c r="P43" s="4">
        <v>2127</v>
      </c>
      <c r="Q43" s="5">
        <v>35.950000000000003</v>
      </c>
      <c r="R43" s="4">
        <v>2875</v>
      </c>
      <c r="S43" s="4">
        <v>3628</v>
      </c>
      <c r="T43" s="4">
        <v>753</v>
      </c>
      <c r="U43" s="5">
        <v>45.03</v>
      </c>
      <c r="V43" s="5">
        <v>0</v>
      </c>
      <c r="W43" s="7">
        <v>80.98</v>
      </c>
      <c r="X43" s="7">
        <v>0</v>
      </c>
      <c r="Y43" s="7">
        <v>80.98</v>
      </c>
      <c r="Z43" s="4">
        <v>24580</v>
      </c>
      <c r="AA43" s="67" t="str">
        <f>IFERROR(IF(D43="",AA42,VLOOKUP($F43,'FPO034'!$K$9:$R$251,6,FALSE)),"--")</f>
        <v>--</v>
      </c>
      <c r="AB43" s="64" t="str">
        <f t="shared" si="0"/>
        <v>--</v>
      </c>
      <c r="AC43" s="65" t="str">
        <f>IFERROR(IF(D43="",AC42,VLOOKUP($F43,'FPO034'!$K$9:$R$251,7,FALSE)),"--")</f>
        <v>--</v>
      </c>
      <c r="AD43" s="66" t="str">
        <f>IFERROR(IF(D43="",AD42,VLOOKUP($F43,'FPO034'!$K$9:$R$251,4,FALSE)),"--")</f>
        <v>--</v>
      </c>
    </row>
    <row r="44" spans="1:30">
      <c r="A44" s="2" t="s">
        <v>26</v>
      </c>
      <c r="B44" s="2" t="s">
        <v>27</v>
      </c>
      <c r="C44" s="2" t="s">
        <v>98</v>
      </c>
      <c r="D44" s="2" t="s">
        <v>154</v>
      </c>
      <c r="E44" s="2" t="s">
        <v>53</v>
      </c>
      <c r="F44" s="2" t="s">
        <v>31</v>
      </c>
      <c r="G44" s="2" t="s">
        <v>32</v>
      </c>
      <c r="H44" s="3">
        <v>42706</v>
      </c>
      <c r="I44" s="2" t="s">
        <v>50</v>
      </c>
      <c r="J44" s="2" t="s">
        <v>54</v>
      </c>
      <c r="K44" s="2" t="s">
        <v>35</v>
      </c>
      <c r="L44" s="2" t="s">
        <v>36</v>
      </c>
      <c r="M44" s="2" t="s">
        <v>51</v>
      </c>
      <c r="N44" s="4">
        <v>34594</v>
      </c>
      <c r="O44" s="4">
        <v>44451</v>
      </c>
      <c r="P44" s="4">
        <v>9857</v>
      </c>
      <c r="Q44" s="5">
        <v>166.58</v>
      </c>
      <c r="R44" s="4">
        <v>6298</v>
      </c>
      <c r="S44" s="4">
        <v>7338</v>
      </c>
      <c r="T44" s="4">
        <v>1040</v>
      </c>
      <c r="U44" s="5">
        <v>62.19</v>
      </c>
      <c r="V44" s="5">
        <v>0</v>
      </c>
      <c r="W44" s="7">
        <v>228.77</v>
      </c>
      <c r="X44" s="7">
        <v>0</v>
      </c>
      <c r="Y44" s="7">
        <v>228.77</v>
      </c>
      <c r="Z44" s="4">
        <v>24580</v>
      </c>
      <c r="AA44" s="67" t="str">
        <f>IFERROR(IF(D44="",AA43,VLOOKUP($F44,'FPO034'!$K$9:$R$251,6,FALSE)),"--")</f>
        <v>--</v>
      </c>
      <c r="AB44" s="64" t="str">
        <f t="shared" si="0"/>
        <v>--</v>
      </c>
      <c r="AC44" s="65" t="str">
        <f>IFERROR(IF(D44="",AC43,VLOOKUP($F44,'FPO034'!$K$9:$R$251,7,FALSE)),"--")</f>
        <v>--</v>
      </c>
      <c r="AD44" s="66" t="str">
        <f>IFERROR(IF(D44="",AD43,VLOOKUP($F44,'FPO034'!$K$9:$R$251,4,FALSE)),"--")</f>
        <v>--</v>
      </c>
    </row>
    <row r="45" spans="1:30">
      <c r="A45" s="2" t="s">
        <v>26</v>
      </c>
      <c r="B45" s="2" t="s">
        <v>27</v>
      </c>
      <c r="C45" s="2" t="s">
        <v>98</v>
      </c>
      <c r="D45" s="2" t="s">
        <v>155</v>
      </c>
      <c r="E45" s="2" t="s">
        <v>100</v>
      </c>
      <c r="F45" s="2" t="s">
        <v>31</v>
      </c>
      <c r="G45" s="2" t="s">
        <v>32</v>
      </c>
      <c r="H45" s="3">
        <v>42713</v>
      </c>
      <c r="I45" s="2" t="s">
        <v>50</v>
      </c>
      <c r="J45" s="2" t="s">
        <v>101</v>
      </c>
      <c r="K45" s="2" t="s">
        <v>35</v>
      </c>
      <c r="L45" s="2" t="s">
        <v>36</v>
      </c>
      <c r="M45" s="2" t="s">
        <v>51</v>
      </c>
      <c r="N45" s="4">
        <v>1351</v>
      </c>
      <c r="O45" s="4">
        <v>6084</v>
      </c>
      <c r="P45" s="4">
        <v>4733</v>
      </c>
      <c r="Q45" s="5">
        <v>79.989999999999995</v>
      </c>
      <c r="R45" s="4">
        <v>1325</v>
      </c>
      <c r="S45" s="4">
        <v>6951</v>
      </c>
      <c r="T45" s="4">
        <v>5626</v>
      </c>
      <c r="U45" s="5">
        <v>336.43</v>
      </c>
      <c r="V45" s="5">
        <v>0</v>
      </c>
      <c r="W45" s="7">
        <v>416.42</v>
      </c>
      <c r="X45" s="7">
        <v>0</v>
      </c>
      <c r="Y45" s="7">
        <v>416.42</v>
      </c>
      <c r="Z45" s="4">
        <v>24580</v>
      </c>
      <c r="AA45" s="67" t="str">
        <f>IFERROR(IF(D45="",AA44,VLOOKUP($F45,'FPO034'!$K$9:$R$251,6,FALSE)),"--")</f>
        <v>--</v>
      </c>
      <c r="AB45" s="64" t="str">
        <f t="shared" si="0"/>
        <v>--</v>
      </c>
      <c r="AC45" s="65" t="str">
        <f>IFERROR(IF(D45="",AC44,VLOOKUP($F45,'FPO034'!$K$9:$R$251,7,FALSE)),"--")</f>
        <v>--</v>
      </c>
      <c r="AD45" s="66" t="str">
        <f>IFERROR(IF(D45="",AD44,VLOOKUP($F45,'FPO034'!$K$9:$R$251,4,FALSE)),"--")</f>
        <v>--</v>
      </c>
    </row>
    <row r="46" spans="1:30">
      <c r="A46" s="2" t="s">
        <v>26</v>
      </c>
      <c r="B46" s="2" t="s">
        <v>27</v>
      </c>
      <c r="C46" s="2" t="s">
        <v>98</v>
      </c>
      <c r="D46" s="2" t="s">
        <v>156</v>
      </c>
      <c r="E46" s="2" t="s">
        <v>62</v>
      </c>
      <c r="F46" s="2" t="s">
        <v>31</v>
      </c>
      <c r="G46" s="2" t="s">
        <v>32</v>
      </c>
      <c r="H46" s="3">
        <v>42723</v>
      </c>
      <c r="I46" s="2" t="s">
        <v>50</v>
      </c>
      <c r="J46" s="2" t="s">
        <v>63</v>
      </c>
      <c r="K46" s="2" t="s">
        <v>35</v>
      </c>
      <c r="L46" s="2" t="s">
        <v>36</v>
      </c>
      <c r="M46" s="2" t="s">
        <v>59</v>
      </c>
      <c r="N46" s="4">
        <v>5854</v>
      </c>
      <c r="O46" s="4">
        <v>11704</v>
      </c>
      <c r="P46" s="4">
        <v>5850</v>
      </c>
      <c r="Q46" s="5">
        <v>98.87</v>
      </c>
      <c r="R46" s="4">
        <v>1788</v>
      </c>
      <c r="S46" s="4">
        <v>4020</v>
      </c>
      <c r="T46" s="4">
        <v>2232</v>
      </c>
      <c r="U46" s="5">
        <v>133.47</v>
      </c>
      <c r="V46" s="5">
        <v>0</v>
      </c>
      <c r="W46" s="7">
        <v>232.34</v>
      </c>
      <c r="X46" s="7">
        <v>0</v>
      </c>
      <c r="Y46" s="7">
        <v>232.34</v>
      </c>
      <c r="Z46" s="4">
        <v>24580</v>
      </c>
      <c r="AA46" s="67" t="str">
        <f>IFERROR(IF(D46="",AA45,VLOOKUP($F46,'FPO034'!$K$9:$R$251,6,FALSE)),"--")</f>
        <v>--</v>
      </c>
      <c r="AB46" s="64" t="str">
        <f t="shared" si="0"/>
        <v>--</v>
      </c>
      <c r="AC46" s="65" t="str">
        <f>IFERROR(IF(D46="",AC45,VLOOKUP($F46,'FPO034'!$K$9:$R$251,7,FALSE)),"--")</f>
        <v>--</v>
      </c>
      <c r="AD46" s="66" t="str">
        <f>IFERROR(IF(D46="",AD45,VLOOKUP($F46,'FPO034'!$K$9:$R$251,4,FALSE)),"--")</f>
        <v>--</v>
      </c>
    </row>
    <row r="47" spans="1:30">
      <c r="A47" s="2" t="s">
        <v>26</v>
      </c>
      <c r="B47" s="2" t="s">
        <v>27</v>
      </c>
      <c r="C47" s="2" t="s">
        <v>98</v>
      </c>
      <c r="D47" s="2" t="s">
        <v>157</v>
      </c>
      <c r="E47" s="2" t="s">
        <v>111</v>
      </c>
      <c r="F47" s="2" t="s">
        <v>31</v>
      </c>
      <c r="G47" s="2" t="s">
        <v>32</v>
      </c>
      <c r="H47" s="3">
        <v>42713</v>
      </c>
      <c r="I47" s="2" t="s">
        <v>50</v>
      </c>
      <c r="J47" s="2" t="s">
        <v>112</v>
      </c>
      <c r="K47" s="2" t="s">
        <v>35</v>
      </c>
      <c r="L47" s="2" t="s">
        <v>36</v>
      </c>
      <c r="M47" s="2" t="s">
        <v>51</v>
      </c>
      <c r="N47" s="4">
        <v>11330</v>
      </c>
      <c r="O47" s="4">
        <v>14753</v>
      </c>
      <c r="P47" s="4">
        <v>3423</v>
      </c>
      <c r="Q47" s="5">
        <v>57.85</v>
      </c>
      <c r="R47" s="4">
        <v>14749</v>
      </c>
      <c r="S47" s="4">
        <v>20193</v>
      </c>
      <c r="T47" s="4">
        <v>5444</v>
      </c>
      <c r="U47" s="5">
        <v>325.55</v>
      </c>
      <c r="V47" s="5">
        <v>0</v>
      </c>
      <c r="W47" s="7">
        <v>383.4</v>
      </c>
      <c r="X47" s="7">
        <v>0</v>
      </c>
      <c r="Y47" s="7">
        <v>383.4</v>
      </c>
      <c r="Z47" s="4">
        <v>24580</v>
      </c>
      <c r="AA47" s="67" t="str">
        <f>IFERROR(IF(D47="",AA46,VLOOKUP($F47,'FPO034'!$K$9:$R$251,6,FALSE)),"--")</f>
        <v>--</v>
      </c>
      <c r="AB47" s="64" t="str">
        <f t="shared" si="0"/>
        <v>--</v>
      </c>
      <c r="AC47" s="65" t="str">
        <f>IFERROR(IF(D47="",AC46,VLOOKUP($F47,'FPO034'!$K$9:$R$251,7,FALSE)),"--")</f>
        <v>--</v>
      </c>
      <c r="AD47" s="66" t="str">
        <f>IFERROR(IF(D47="",AD46,VLOOKUP($F47,'FPO034'!$K$9:$R$251,4,FALSE)),"--")</f>
        <v>--</v>
      </c>
    </row>
    <row r="48" spans="1:30">
      <c r="A48" s="2" t="s">
        <v>26</v>
      </c>
      <c r="B48" s="2" t="s">
        <v>27</v>
      </c>
      <c r="C48" s="2" t="s">
        <v>106</v>
      </c>
      <c r="D48" s="2" t="s">
        <v>158</v>
      </c>
      <c r="E48" s="2" t="s">
        <v>114</v>
      </c>
      <c r="F48" s="2" t="s">
        <v>31</v>
      </c>
      <c r="G48" s="2" t="s">
        <v>32</v>
      </c>
      <c r="H48" s="3">
        <v>42776</v>
      </c>
      <c r="I48" s="2" t="s">
        <v>159</v>
      </c>
      <c r="J48" s="2" t="s">
        <v>115</v>
      </c>
      <c r="K48" s="2" t="s">
        <v>35</v>
      </c>
      <c r="L48" s="2" t="s">
        <v>36</v>
      </c>
      <c r="M48" s="2" t="s">
        <v>37</v>
      </c>
      <c r="N48" s="4">
        <v>8</v>
      </c>
      <c r="O48" s="4">
        <v>529</v>
      </c>
      <c r="P48" s="4">
        <v>521</v>
      </c>
      <c r="Q48" s="5">
        <v>8.8000000000000007</v>
      </c>
      <c r="R48" s="4">
        <v>12</v>
      </c>
      <c r="S48" s="4">
        <v>481</v>
      </c>
      <c r="T48" s="4">
        <v>469</v>
      </c>
      <c r="U48" s="5">
        <v>28.05</v>
      </c>
      <c r="V48" s="5">
        <v>0</v>
      </c>
      <c r="W48" s="7">
        <v>36.85</v>
      </c>
      <c r="X48" s="7">
        <v>0</v>
      </c>
      <c r="Y48" s="7">
        <v>36.85</v>
      </c>
      <c r="Z48" s="4">
        <v>24580</v>
      </c>
      <c r="AA48" s="67" t="str">
        <f>IFERROR(IF(D48="",AA47,VLOOKUP($F48,'FPO034'!$K$9:$R$251,6,FALSE)),"--")</f>
        <v>--</v>
      </c>
      <c r="AB48" s="64" t="str">
        <f t="shared" si="0"/>
        <v>--</v>
      </c>
      <c r="AC48" s="65" t="str">
        <f>IFERROR(IF(D48="",AC47,VLOOKUP($F48,'FPO034'!$K$9:$R$251,7,FALSE)),"--")</f>
        <v>--</v>
      </c>
      <c r="AD48" s="66" t="str">
        <f>IFERROR(IF(D48="",AD47,VLOOKUP($F48,'FPO034'!$K$9:$R$251,4,FALSE)),"--")</f>
        <v>--</v>
      </c>
    </row>
    <row r="49" spans="1:31">
      <c r="A49" s="2" t="s">
        <v>26</v>
      </c>
      <c r="B49" s="2" t="s">
        <v>27</v>
      </c>
      <c r="C49" s="2" t="s">
        <v>98</v>
      </c>
      <c r="D49" s="2" t="s">
        <v>160</v>
      </c>
      <c r="E49" s="2" t="s">
        <v>103</v>
      </c>
      <c r="F49" s="2" t="s">
        <v>31</v>
      </c>
      <c r="G49" s="2" t="s">
        <v>32</v>
      </c>
      <c r="H49" s="3">
        <v>42634</v>
      </c>
      <c r="I49" s="2" t="s">
        <v>50</v>
      </c>
      <c r="J49" s="2" t="s">
        <v>104</v>
      </c>
      <c r="K49" s="2" t="s">
        <v>35</v>
      </c>
      <c r="L49" s="2" t="s">
        <v>36</v>
      </c>
      <c r="M49" s="2" t="s">
        <v>59</v>
      </c>
      <c r="N49" s="4">
        <v>32706</v>
      </c>
      <c r="O49" s="4">
        <v>37121</v>
      </c>
      <c r="P49" s="4">
        <v>4415</v>
      </c>
      <c r="Q49" s="5">
        <v>74.61</v>
      </c>
      <c r="R49" s="4">
        <v>10819</v>
      </c>
      <c r="S49" s="4">
        <v>15819</v>
      </c>
      <c r="T49" s="4">
        <v>5000</v>
      </c>
      <c r="U49" s="5">
        <v>299</v>
      </c>
      <c r="V49" s="5">
        <v>0</v>
      </c>
      <c r="W49" s="7">
        <v>373.61</v>
      </c>
      <c r="X49" s="7">
        <v>0</v>
      </c>
      <c r="Y49" s="7">
        <v>373.61</v>
      </c>
      <c r="Z49" s="4">
        <v>24580</v>
      </c>
      <c r="AA49" s="67" t="str">
        <f>IFERROR(IF(D49="",AA48,VLOOKUP($F49,'FPO034'!$K$9:$R$251,6,FALSE)),"--")</f>
        <v>--</v>
      </c>
      <c r="AB49" s="64" t="str">
        <f t="shared" si="0"/>
        <v>--</v>
      </c>
      <c r="AC49" s="65" t="str">
        <f>IFERROR(IF(D49="",AC48,VLOOKUP($F49,'FPO034'!$K$9:$R$251,7,FALSE)),"--")</f>
        <v>--</v>
      </c>
      <c r="AD49" s="66" t="str">
        <f>IFERROR(IF(D49="",AD48,VLOOKUP($F49,'FPO034'!$K$9:$R$251,4,FALSE)),"--")</f>
        <v>--</v>
      </c>
    </row>
    <row r="50" spans="1:31">
      <c r="A50" s="2" t="s">
        <v>26</v>
      </c>
      <c r="B50" s="2" t="s">
        <v>27</v>
      </c>
      <c r="C50" s="2" t="s">
        <v>55</v>
      </c>
      <c r="D50" s="2" t="s">
        <v>161</v>
      </c>
      <c r="E50" s="2" t="s">
        <v>62</v>
      </c>
      <c r="F50" s="2" t="s">
        <v>31</v>
      </c>
      <c r="G50" s="2" t="s">
        <v>32</v>
      </c>
      <c r="H50" s="3">
        <v>42524</v>
      </c>
      <c r="I50" s="2" t="s">
        <v>50</v>
      </c>
      <c r="J50" s="2" t="s">
        <v>63</v>
      </c>
      <c r="K50" s="2" t="s">
        <v>35</v>
      </c>
      <c r="L50" s="2" t="s">
        <v>36</v>
      </c>
      <c r="M50" s="2" t="s">
        <v>59</v>
      </c>
      <c r="N50" s="4">
        <v>41498</v>
      </c>
      <c r="O50" s="4">
        <v>44909</v>
      </c>
      <c r="P50" s="4">
        <v>3411</v>
      </c>
      <c r="Q50" s="5">
        <v>57.65</v>
      </c>
      <c r="R50" s="4">
        <v>0</v>
      </c>
      <c r="S50" s="4">
        <v>0</v>
      </c>
      <c r="T50" s="4">
        <v>0</v>
      </c>
      <c r="U50" s="5">
        <v>0</v>
      </c>
      <c r="V50" s="5">
        <v>0</v>
      </c>
      <c r="W50" s="7">
        <v>57.65</v>
      </c>
      <c r="X50" s="7">
        <v>0</v>
      </c>
      <c r="Y50" s="7">
        <v>57.65</v>
      </c>
      <c r="Z50" s="4">
        <v>24580</v>
      </c>
      <c r="AA50" s="67" t="str">
        <f>IFERROR(IF(D50="",AA49,VLOOKUP($F50,'FPO034'!$K$9:$R$251,6,FALSE)),"--")</f>
        <v>--</v>
      </c>
      <c r="AB50" s="64" t="str">
        <f t="shared" si="0"/>
        <v>--</v>
      </c>
      <c r="AC50" s="65" t="str">
        <f>IFERROR(IF(D50="",AC49,VLOOKUP($F50,'FPO034'!$K$9:$R$251,7,FALSE)),"--")</f>
        <v>--</v>
      </c>
      <c r="AD50" s="66" t="str">
        <f>IFERROR(IF(D50="",AD49,VLOOKUP($F50,'FPO034'!$K$9:$R$251,4,FALSE)),"--")</f>
        <v>--</v>
      </c>
    </row>
    <row r="51" spans="1:31">
      <c r="A51" s="2" t="s">
        <v>26</v>
      </c>
      <c r="B51" s="2" t="s">
        <v>27</v>
      </c>
      <c r="C51" s="2" t="s">
        <v>55</v>
      </c>
      <c r="D51" s="2" t="s">
        <v>162</v>
      </c>
      <c r="E51" s="2" t="s">
        <v>163</v>
      </c>
      <c r="F51" s="2" t="s">
        <v>31</v>
      </c>
      <c r="G51" s="2" t="s">
        <v>32</v>
      </c>
      <c r="H51" s="3">
        <v>42257</v>
      </c>
      <c r="I51" s="2" t="s">
        <v>164</v>
      </c>
      <c r="J51" s="2" t="s">
        <v>165</v>
      </c>
      <c r="K51" s="2" t="s">
        <v>35</v>
      </c>
      <c r="L51" s="2" t="s">
        <v>36</v>
      </c>
      <c r="M51" s="2" t="s">
        <v>59</v>
      </c>
      <c r="N51" s="4">
        <v>10</v>
      </c>
      <c r="O51" s="4">
        <v>10</v>
      </c>
      <c r="P51" s="4">
        <v>0</v>
      </c>
      <c r="Q51" s="5">
        <v>0</v>
      </c>
      <c r="R51" s="4">
        <v>0</v>
      </c>
      <c r="S51" s="4">
        <v>0</v>
      </c>
      <c r="T51" s="4">
        <v>0</v>
      </c>
      <c r="U51" s="5">
        <v>0</v>
      </c>
      <c r="V51" s="5">
        <v>0</v>
      </c>
      <c r="W51" s="7">
        <v>0</v>
      </c>
      <c r="X51" s="7">
        <v>0</v>
      </c>
      <c r="Y51" s="7">
        <v>0</v>
      </c>
      <c r="Z51" s="4">
        <v>24580</v>
      </c>
      <c r="AA51" s="67" t="str">
        <f>IFERROR(IF(D51="",AA50,VLOOKUP($F51,'FPO034'!$K$9:$R$251,6,FALSE)),"--")</f>
        <v>--</v>
      </c>
      <c r="AB51" s="64" t="str">
        <f t="shared" si="0"/>
        <v>--</v>
      </c>
      <c r="AC51" s="65" t="str">
        <f>IFERROR(IF(D51="",AC50,VLOOKUP($F51,'FPO034'!$K$9:$R$251,7,FALSE)),"--")</f>
        <v>--</v>
      </c>
      <c r="AD51" s="66" t="str">
        <f>IFERROR(IF(D51="",AD50,VLOOKUP($F51,'FPO034'!$K$9:$R$251,4,FALSE)),"--")</f>
        <v>--</v>
      </c>
    </row>
    <row r="52" spans="1:31">
      <c r="A52" s="2" t="s">
        <v>26</v>
      </c>
      <c r="B52" s="2" t="s">
        <v>27</v>
      </c>
      <c r="C52" s="2" t="s">
        <v>166</v>
      </c>
      <c r="D52" s="2" t="s">
        <v>167</v>
      </c>
      <c r="E52" s="2" t="s">
        <v>45</v>
      </c>
      <c r="F52" s="2" t="s">
        <v>31</v>
      </c>
      <c r="G52" s="2" t="s">
        <v>32</v>
      </c>
      <c r="H52" s="3">
        <v>42501</v>
      </c>
      <c r="I52" s="2"/>
      <c r="J52" s="2" t="s">
        <v>46</v>
      </c>
      <c r="K52" s="2" t="s">
        <v>47</v>
      </c>
      <c r="L52" s="2" t="s">
        <v>36</v>
      </c>
      <c r="M52" s="2" t="s">
        <v>37</v>
      </c>
      <c r="N52" s="4">
        <v>185</v>
      </c>
      <c r="O52" s="4">
        <v>185</v>
      </c>
      <c r="P52" s="4">
        <v>0</v>
      </c>
      <c r="Q52" s="5">
        <v>0</v>
      </c>
      <c r="R52" s="4">
        <v>10</v>
      </c>
      <c r="S52" s="4">
        <v>10</v>
      </c>
      <c r="T52" s="4">
        <v>0</v>
      </c>
      <c r="U52" s="5">
        <v>0</v>
      </c>
      <c r="V52" s="5">
        <v>0</v>
      </c>
      <c r="W52" s="7">
        <v>0</v>
      </c>
      <c r="X52" s="7">
        <v>0</v>
      </c>
      <c r="Y52" s="7">
        <v>0</v>
      </c>
      <c r="Z52" s="4">
        <v>24580</v>
      </c>
      <c r="AA52" s="67" t="str">
        <f>IFERROR(IF(D52="",AA51,VLOOKUP($F52,'FPO034'!$K$9:$R$251,6,FALSE)),"--")</f>
        <v>--</v>
      </c>
      <c r="AB52" s="64" t="str">
        <f t="shared" si="0"/>
        <v>--</v>
      </c>
      <c r="AC52" s="65" t="str">
        <f>IFERROR(IF(D52="",AC51,VLOOKUP($F52,'FPO034'!$K$9:$R$251,7,FALSE)),"--")</f>
        <v>--</v>
      </c>
      <c r="AD52" s="66" t="str">
        <f>IFERROR(IF(D52="",AD51,VLOOKUP($F52,'FPO034'!$K$9:$R$251,4,FALSE)),"--")</f>
        <v>--</v>
      </c>
    </row>
    <row r="53" spans="1:31">
      <c r="A53" s="2" t="s">
        <v>26</v>
      </c>
      <c r="B53" s="2" t="s">
        <v>27</v>
      </c>
      <c r="C53" s="2" t="s">
        <v>140</v>
      </c>
      <c r="D53" s="2" t="s">
        <v>168</v>
      </c>
      <c r="E53" s="2" t="s">
        <v>103</v>
      </c>
      <c r="F53" s="2" t="s">
        <v>31</v>
      </c>
      <c r="G53" s="2" t="s">
        <v>32</v>
      </c>
      <c r="H53" s="3">
        <v>42688</v>
      </c>
      <c r="I53" s="2" t="s">
        <v>50</v>
      </c>
      <c r="J53" s="2" t="s">
        <v>104</v>
      </c>
      <c r="K53" s="2" t="s">
        <v>35</v>
      </c>
      <c r="L53" s="2" t="s">
        <v>36</v>
      </c>
      <c r="M53" s="2" t="s">
        <v>59</v>
      </c>
      <c r="N53" s="4">
        <v>22</v>
      </c>
      <c r="O53" s="4">
        <v>24</v>
      </c>
      <c r="P53" s="4">
        <v>2</v>
      </c>
      <c r="Q53" s="5">
        <v>0.03</v>
      </c>
      <c r="R53" s="4">
        <v>35</v>
      </c>
      <c r="S53" s="4">
        <v>37</v>
      </c>
      <c r="T53" s="4">
        <v>2</v>
      </c>
      <c r="U53" s="5">
        <v>0.12</v>
      </c>
      <c r="V53" s="5">
        <v>0</v>
      </c>
      <c r="W53" s="7">
        <v>0.15</v>
      </c>
      <c r="X53" s="7">
        <v>0</v>
      </c>
      <c r="Y53" s="7">
        <v>0.15</v>
      </c>
      <c r="Z53" s="4">
        <v>24580</v>
      </c>
      <c r="AA53" s="67" t="str">
        <f>IFERROR(IF(D53="",AA52,VLOOKUP($F53,'FPO034'!$K$9:$R$251,6,FALSE)),"--")</f>
        <v>--</v>
      </c>
      <c r="AB53" s="64" t="str">
        <f t="shared" si="0"/>
        <v>--</v>
      </c>
      <c r="AC53" s="65" t="str">
        <f>IFERROR(IF(D53="",AC52,VLOOKUP($F53,'FPO034'!$K$9:$R$251,7,FALSE)),"--")</f>
        <v>--</v>
      </c>
      <c r="AD53" s="66" t="str">
        <f>IFERROR(IF(D53="",AD52,VLOOKUP($F53,'FPO034'!$K$9:$R$251,4,FALSE)),"--")</f>
        <v>--</v>
      </c>
    </row>
    <row r="54" spans="1:31">
      <c r="A54" s="2" t="s">
        <v>26</v>
      </c>
      <c r="B54" s="2" t="s">
        <v>27</v>
      </c>
      <c r="C54" s="2" t="s">
        <v>140</v>
      </c>
      <c r="D54" s="2" t="s">
        <v>169</v>
      </c>
      <c r="E54" s="2" t="s">
        <v>103</v>
      </c>
      <c r="F54" s="2" t="s">
        <v>31</v>
      </c>
      <c r="G54" s="2" t="s">
        <v>32</v>
      </c>
      <c r="H54" s="3">
        <v>42625</v>
      </c>
      <c r="I54" s="2" t="s">
        <v>50</v>
      </c>
      <c r="J54" s="2" t="s">
        <v>104</v>
      </c>
      <c r="K54" s="2" t="s">
        <v>35</v>
      </c>
      <c r="L54" s="2" t="s">
        <v>36</v>
      </c>
      <c r="M54" s="2" t="s">
        <v>59</v>
      </c>
      <c r="N54" s="4">
        <v>3386</v>
      </c>
      <c r="O54" s="4">
        <v>4372</v>
      </c>
      <c r="P54" s="4">
        <v>986</v>
      </c>
      <c r="Q54" s="5">
        <v>16.66</v>
      </c>
      <c r="R54" s="4">
        <v>7963</v>
      </c>
      <c r="S54" s="4">
        <v>9532</v>
      </c>
      <c r="T54" s="4">
        <v>1569</v>
      </c>
      <c r="U54" s="5">
        <v>93.83</v>
      </c>
      <c r="V54" s="5">
        <v>0</v>
      </c>
      <c r="W54" s="7">
        <v>110.49</v>
      </c>
      <c r="X54" s="7">
        <v>0</v>
      </c>
      <c r="Y54" s="7">
        <v>110.49</v>
      </c>
      <c r="Z54" s="4">
        <v>24580</v>
      </c>
      <c r="AA54" s="67" t="str">
        <f>IFERROR(IF(D54="",AA53,VLOOKUP($F54,'FPO034'!$K$9:$R$251,6,FALSE)),"--")</f>
        <v>--</v>
      </c>
      <c r="AB54" s="64" t="str">
        <f t="shared" si="0"/>
        <v>--</v>
      </c>
      <c r="AC54" s="65" t="str">
        <f>IFERROR(IF(D54="",AC53,VLOOKUP($F54,'FPO034'!$K$9:$R$251,7,FALSE)),"--")</f>
        <v>--</v>
      </c>
      <c r="AD54" s="66" t="str">
        <f>IFERROR(IF(D54="",AD53,VLOOKUP($F54,'FPO034'!$K$9:$R$251,4,FALSE)),"--")</f>
        <v>--</v>
      </c>
    </row>
    <row r="55" spans="1:31">
      <c r="A55" s="2" t="s">
        <v>26</v>
      </c>
      <c r="B55" s="2" t="s">
        <v>27</v>
      </c>
      <c r="C55" s="2" t="s">
        <v>170</v>
      </c>
      <c r="D55" s="2" t="s">
        <v>171</v>
      </c>
      <c r="E55" s="2" t="s">
        <v>45</v>
      </c>
      <c r="F55" s="2" t="s">
        <v>172</v>
      </c>
      <c r="G55" s="2" t="s">
        <v>173</v>
      </c>
      <c r="H55" s="3">
        <v>42661</v>
      </c>
      <c r="I55" s="2"/>
      <c r="J55" s="2" t="s">
        <v>46</v>
      </c>
      <c r="K55" s="2" t="s">
        <v>47</v>
      </c>
      <c r="L55" s="2" t="s">
        <v>36</v>
      </c>
      <c r="M55" s="2" t="s">
        <v>37</v>
      </c>
      <c r="N55" s="4">
        <v>1693</v>
      </c>
      <c r="O55" s="4">
        <v>1693</v>
      </c>
      <c r="P55" s="4">
        <v>0</v>
      </c>
      <c r="Q55" s="5">
        <v>0</v>
      </c>
      <c r="R55" s="4">
        <v>5473</v>
      </c>
      <c r="S55" s="4">
        <v>5473</v>
      </c>
      <c r="T55" s="4">
        <v>0</v>
      </c>
      <c r="U55" s="5">
        <v>0</v>
      </c>
      <c r="V55" s="5">
        <v>0</v>
      </c>
      <c r="W55" s="7">
        <v>0</v>
      </c>
      <c r="X55" s="7">
        <v>0</v>
      </c>
      <c r="Y55" s="7">
        <v>0</v>
      </c>
      <c r="Z55" s="4">
        <v>24580</v>
      </c>
      <c r="AA55" s="67" t="str">
        <f>IFERROR(IF(D55="",AA54,VLOOKUP($F55,'FPO034'!$K$9:$R$251,6,FALSE)),"--")</f>
        <v>--</v>
      </c>
      <c r="AB55" s="64" t="str">
        <f t="shared" si="0"/>
        <v>--</v>
      </c>
      <c r="AC55" s="65" t="str">
        <f>IFERROR(IF(D55="",AC54,VLOOKUP($F55,'FPO034'!$K$9:$R$251,7,FALSE)),"--")</f>
        <v>--</v>
      </c>
      <c r="AD55" s="66" t="str">
        <f>IFERROR(IF(D55="",AD54,VLOOKUP($F55,'FPO034'!$K$9:$R$251,4,FALSE)),"--")</f>
        <v>--</v>
      </c>
    </row>
    <row r="56" spans="1:31">
      <c r="A56" s="2" t="s">
        <v>26</v>
      </c>
      <c r="B56" s="2" t="s">
        <v>27</v>
      </c>
      <c r="C56" s="2" t="s">
        <v>124</v>
      </c>
      <c r="D56" s="2" t="s">
        <v>174</v>
      </c>
      <c r="E56" s="2" t="s">
        <v>126</v>
      </c>
      <c r="F56" s="2" t="s">
        <v>172</v>
      </c>
      <c r="G56" s="2" t="s">
        <v>173</v>
      </c>
      <c r="H56" s="3">
        <v>42709</v>
      </c>
      <c r="I56" s="2"/>
      <c r="J56" s="2" t="s">
        <v>127</v>
      </c>
      <c r="K56" s="2" t="s">
        <v>47</v>
      </c>
      <c r="L56" s="2" t="s">
        <v>36</v>
      </c>
      <c r="M56" s="2" t="s">
        <v>37</v>
      </c>
      <c r="N56" s="4">
        <v>51462</v>
      </c>
      <c r="O56" s="4">
        <v>51462</v>
      </c>
      <c r="P56" s="4">
        <v>0</v>
      </c>
      <c r="Q56" s="5">
        <v>0</v>
      </c>
      <c r="R56" s="4">
        <v>0</v>
      </c>
      <c r="S56" s="4">
        <v>0</v>
      </c>
      <c r="T56" s="4">
        <v>0</v>
      </c>
      <c r="U56" s="5">
        <v>0</v>
      </c>
      <c r="V56" s="5">
        <v>0</v>
      </c>
      <c r="W56" s="7">
        <v>0</v>
      </c>
      <c r="X56" s="7">
        <v>0</v>
      </c>
      <c r="Y56" s="7">
        <v>0</v>
      </c>
      <c r="Z56" s="4">
        <v>24580</v>
      </c>
      <c r="AA56" s="67" t="str">
        <f>IFERROR(IF(D56="",AA55,VLOOKUP($F56,'FPO034'!$K$9:$R$251,6,FALSE)),"--")</f>
        <v>--</v>
      </c>
      <c r="AB56" s="64" t="str">
        <f t="shared" si="0"/>
        <v>--</v>
      </c>
      <c r="AC56" s="65" t="str">
        <f>IFERROR(IF(D56="",AC55,VLOOKUP($F56,'FPO034'!$K$9:$R$251,7,FALSE)),"--")</f>
        <v>--</v>
      </c>
      <c r="AD56" s="66" t="str">
        <f>IFERROR(IF(D56="",AD55,VLOOKUP($F56,'FPO034'!$K$9:$R$251,4,FALSE)),"--")</f>
        <v>--</v>
      </c>
    </row>
    <row r="57" spans="1:31">
      <c r="A57" s="2" t="s">
        <v>26</v>
      </c>
      <c r="B57" s="2" t="s">
        <v>27</v>
      </c>
      <c r="C57" s="2" t="s">
        <v>175</v>
      </c>
      <c r="D57" s="2" t="s">
        <v>176</v>
      </c>
      <c r="E57" s="2" t="s">
        <v>177</v>
      </c>
      <c r="F57" s="2" t="s">
        <v>172</v>
      </c>
      <c r="G57" s="2" t="s">
        <v>173</v>
      </c>
      <c r="H57" s="3">
        <v>42281</v>
      </c>
      <c r="I57" s="2"/>
      <c r="J57" s="2" t="s">
        <v>178</v>
      </c>
      <c r="K57" s="2" t="s">
        <v>35</v>
      </c>
      <c r="L57" s="2" t="s">
        <v>36</v>
      </c>
      <c r="M57" s="2" t="s">
        <v>42</v>
      </c>
      <c r="N57" s="4">
        <v>18379</v>
      </c>
      <c r="O57" s="4">
        <v>18379</v>
      </c>
      <c r="P57" s="4">
        <v>0</v>
      </c>
      <c r="Q57" s="5">
        <v>0</v>
      </c>
      <c r="R57" s="4">
        <v>17837</v>
      </c>
      <c r="S57" s="4">
        <v>17837</v>
      </c>
      <c r="T57" s="4">
        <v>0</v>
      </c>
      <c r="U57" s="5">
        <v>0</v>
      </c>
      <c r="V57" s="5">
        <v>0</v>
      </c>
      <c r="W57" s="7">
        <v>0</v>
      </c>
      <c r="X57" s="7">
        <v>0</v>
      </c>
      <c r="Y57" s="7">
        <v>0</v>
      </c>
      <c r="Z57" s="4">
        <v>24580</v>
      </c>
      <c r="AA57" s="67" t="str">
        <f>IFERROR(IF(D57="",AA56,VLOOKUP($F57,'FPO034'!$K$9:$R$251,6,FALSE)),"--")</f>
        <v>--</v>
      </c>
      <c r="AB57" s="64" t="str">
        <f t="shared" si="0"/>
        <v>--</v>
      </c>
      <c r="AC57" s="65" t="str">
        <f>IFERROR(IF(D57="",AC56,VLOOKUP($F57,'FPO034'!$K$9:$R$251,7,FALSE)),"--")</f>
        <v>--</v>
      </c>
      <c r="AD57" s="66" t="str">
        <f>IFERROR(IF(D57="",AD56,VLOOKUP($F57,'FPO034'!$K$9:$R$251,4,FALSE)),"--")</f>
        <v>--</v>
      </c>
    </row>
    <row r="58" spans="1:31">
      <c r="A58" s="2" t="s">
        <v>26</v>
      </c>
      <c r="B58" s="2" t="s">
        <v>27</v>
      </c>
      <c r="C58" s="2" t="s">
        <v>140</v>
      </c>
      <c r="D58" s="2" t="s">
        <v>179</v>
      </c>
      <c r="E58" s="2" t="s">
        <v>111</v>
      </c>
      <c r="F58" s="2" t="s">
        <v>172</v>
      </c>
      <c r="G58" s="2" t="s">
        <v>173</v>
      </c>
      <c r="H58" s="3">
        <v>42660</v>
      </c>
      <c r="I58" s="2" t="s">
        <v>50</v>
      </c>
      <c r="J58" s="2" t="s">
        <v>112</v>
      </c>
      <c r="K58" s="2" t="s">
        <v>35</v>
      </c>
      <c r="L58" s="2" t="s">
        <v>36</v>
      </c>
      <c r="M58" s="2" t="s">
        <v>51</v>
      </c>
      <c r="N58" s="4">
        <v>2262</v>
      </c>
      <c r="O58" s="4">
        <v>2645</v>
      </c>
      <c r="P58" s="4">
        <v>383</v>
      </c>
      <c r="Q58" s="5">
        <v>6.47</v>
      </c>
      <c r="R58" s="4">
        <v>1562</v>
      </c>
      <c r="S58" s="4">
        <v>1619</v>
      </c>
      <c r="T58" s="4">
        <v>57</v>
      </c>
      <c r="U58" s="5">
        <v>3.41</v>
      </c>
      <c r="V58" s="5">
        <v>0</v>
      </c>
      <c r="W58" s="7">
        <v>9.8800000000000008</v>
      </c>
      <c r="X58" s="7">
        <v>0</v>
      </c>
      <c r="Y58" s="7">
        <v>9.8800000000000008</v>
      </c>
      <c r="Z58" s="4">
        <v>24580</v>
      </c>
      <c r="AA58" s="67" t="str">
        <f>IFERROR(IF(D58="",AA57,VLOOKUP($F58,'FPO034'!$K$9:$R$251,6,FALSE)),"--")</f>
        <v>--</v>
      </c>
      <c r="AB58" s="64" t="str">
        <f t="shared" si="0"/>
        <v>--</v>
      </c>
      <c r="AC58" s="65" t="str">
        <f>IFERROR(IF(D58="",AC57,VLOOKUP($F58,'FPO034'!$K$9:$R$251,7,FALSE)),"--")</f>
        <v>--</v>
      </c>
      <c r="AD58" s="66" t="str">
        <f>IFERROR(IF(D58="",AD57,VLOOKUP($F58,'FPO034'!$K$9:$R$251,4,FALSE)),"--")</f>
        <v>--</v>
      </c>
    </row>
    <row r="59" spans="1:31">
      <c r="A59" s="2" t="s">
        <v>26</v>
      </c>
      <c r="B59" s="2" t="s">
        <v>27</v>
      </c>
      <c r="C59" s="2" t="s">
        <v>180</v>
      </c>
      <c r="D59" s="2" t="s">
        <v>181</v>
      </c>
      <c r="E59" s="2" t="s">
        <v>126</v>
      </c>
      <c r="F59" s="2" t="s">
        <v>172</v>
      </c>
      <c r="G59" s="2" t="s">
        <v>173</v>
      </c>
      <c r="H59" s="3">
        <v>42727</v>
      </c>
      <c r="I59" s="2"/>
      <c r="J59" s="2" t="s">
        <v>127</v>
      </c>
      <c r="K59" s="2" t="s">
        <v>47</v>
      </c>
      <c r="L59" s="2" t="s">
        <v>36</v>
      </c>
      <c r="M59" s="2" t="s">
        <v>37</v>
      </c>
      <c r="N59" s="4">
        <v>355080</v>
      </c>
      <c r="O59" s="4">
        <v>355080</v>
      </c>
      <c r="P59" s="4">
        <v>0</v>
      </c>
      <c r="Q59" s="5">
        <v>0</v>
      </c>
      <c r="R59" s="4">
        <v>0</v>
      </c>
      <c r="S59" s="4">
        <v>0</v>
      </c>
      <c r="T59" s="4">
        <v>0</v>
      </c>
      <c r="U59" s="5">
        <v>0</v>
      </c>
      <c r="V59" s="5">
        <v>0</v>
      </c>
      <c r="W59" s="7">
        <v>0</v>
      </c>
      <c r="X59" s="7">
        <v>0</v>
      </c>
      <c r="Y59" s="7">
        <v>0</v>
      </c>
      <c r="Z59" s="4">
        <v>24580</v>
      </c>
      <c r="AA59" s="67" t="str">
        <f>IFERROR(IF(D59="",AA58,VLOOKUP($F59,'FPO034'!$K$9:$R$251,6,FALSE)),"--")</f>
        <v>--</v>
      </c>
      <c r="AB59" s="64" t="str">
        <f t="shared" si="0"/>
        <v>--</v>
      </c>
      <c r="AC59" s="65" t="str">
        <f>IFERROR(IF(D59="",AC58,VLOOKUP($F59,'FPO034'!$K$9:$R$251,7,FALSE)),"--")</f>
        <v>--</v>
      </c>
      <c r="AD59" s="66" t="str">
        <f>IFERROR(IF(D59="",AD58,VLOOKUP($F59,'FPO034'!$K$9:$R$251,4,FALSE)),"--")</f>
        <v>--</v>
      </c>
    </row>
    <row r="60" spans="1:31">
      <c r="A60" s="2" t="s">
        <v>26</v>
      </c>
      <c r="B60" s="2" t="s">
        <v>27</v>
      </c>
      <c r="C60" s="2" t="s">
        <v>137</v>
      </c>
      <c r="D60" s="2" t="s">
        <v>182</v>
      </c>
      <c r="E60" s="2" t="s">
        <v>45</v>
      </c>
      <c r="F60" s="2" t="s">
        <v>172</v>
      </c>
      <c r="G60" s="2" t="s">
        <v>173</v>
      </c>
      <c r="H60" s="3">
        <v>42661</v>
      </c>
      <c r="I60" s="2"/>
      <c r="J60" s="2" t="s">
        <v>46</v>
      </c>
      <c r="K60" s="2" t="s">
        <v>47</v>
      </c>
      <c r="L60" s="2" t="s">
        <v>36</v>
      </c>
      <c r="M60" s="2" t="s">
        <v>37</v>
      </c>
      <c r="N60" s="4">
        <v>15318</v>
      </c>
      <c r="O60" s="4">
        <v>15318</v>
      </c>
      <c r="P60" s="4">
        <v>0</v>
      </c>
      <c r="Q60" s="5">
        <v>0</v>
      </c>
      <c r="R60" s="4">
        <v>27731</v>
      </c>
      <c r="S60" s="4">
        <v>27731</v>
      </c>
      <c r="T60" s="4">
        <v>0</v>
      </c>
      <c r="U60" s="5">
        <v>0</v>
      </c>
      <c r="V60" s="5">
        <v>0</v>
      </c>
      <c r="W60" s="7">
        <v>0</v>
      </c>
      <c r="X60" s="7">
        <v>0</v>
      </c>
      <c r="Y60" s="7">
        <v>0</v>
      </c>
      <c r="Z60" s="4">
        <v>24580</v>
      </c>
      <c r="AA60" s="67" t="str">
        <f>IFERROR(IF(D60="",AA59,VLOOKUP($F60,'FPO034'!$K$9:$R$251,6,FALSE)),"--")</f>
        <v>--</v>
      </c>
      <c r="AB60" s="64" t="str">
        <f t="shared" si="0"/>
        <v>--</v>
      </c>
      <c r="AC60" s="65" t="str">
        <f>IFERROR(IF(D60="",AC59,VLOOKUP($F60,'FPO034'!$K$9:$R$251,7,FALSE)),"--")</f>
        <v>--</v>
      </c>
      <c r="AD60" s="66" t="str">
        <f>IFERROR(IF(D60="",AD59,VLOOKUP($F60,'FPO034'!$K$9:$R$251,4,FALSE)),"--")</f>
        <v>--</v>
      </c>
    </row>
    <row r="61" spans="1:31">
      <c r="A61" s="34" t="s">
        <v>26</v>
      </c>
      <c r="B61" s="34" t="s">
        <v>27</v>
      </c>
      <c r="C61" s="34" t="s">
        <v>183</v>
      </c>
      <c r="D61" s="34" t="s">
        <v>184</v>
      </c>
      <c r="E61" s="34" t="s">
        <v>88</v>
      </c>
      <c r="F61" s="34" t="s">
        <v>172</v>
      </c>
      <c r="G61" s="34" t="s">
        <v>173</v>
      </c>
      <c r="H61" s="35">
        <v>42158</v>
      </c>
      <c r="I61" s="34" t="s">
        <v>90</v>
      </c>
      <c r="J61" s="34" t="s">
        <v>91</v>
      </c>
      <c r="K61" s="34" t="s">
        <v>35</v>
      </c>
      <c r="L61" s="34" t="s">
        <v>36</v>
      </c>
      <c r="M61" s="34" t="s">
        <v>51</v>
      </c>
      <c r="N61" s="36">
        <v>1000</v>
      </c>
      <c r="O61" s="36">
        <v>1000</v>
      </c>
      <c r="P61" s="36">
        <v>0</v>
      </c>
      <c r="Q61" s="37">
        <v>0</v>
      </c>
      <c r="R61" s="36">
        <v>0</v>
      </c>
      <c r="S61" s="36">
        <v>0</v>
      </c>
      <c r="T61" s="36">
        <v>0</v>
      </c>
      <c r="U61" s="37">
        <v>0</v>
      </c>
      <c r="V61" s="37">
        <v>0</v>
      </c>
      <c r="W61" s="38">
        <v>0</v>
      </c>
      <c r="X61" s="38">
        <v>0</v>
      </c>
      <c r="Y61" s="38">
        <v>0</v>
      </c>
      <c r="Z61" s="36">
        <v>24580</v>
      </c>
      <c r="AA61" s="67" t="str">
        <f>IFERROR(IF(D61="",AA60,VLOOKUP($F61,'FPO034'!$K$9:$R$251,6,FALSE)),"--")</f>
        <v>--</v>
      </c>
      <c r="AB61" s="64" t="str">
        <f t="shared" si="0"/>
        <v>--</v>
      </c>
      <c r="AC61" s="65" t="str">
        <f>IFERROR(IF(D61="",AC60,VLOOKUP($F61,'FPO034'!$K$9:$R$251,7,FALSE)),"--")</f>
        <v>--</v>
      </c>
      <c r="AD61" s="66" t="str">
        <f>IFERROR(IF(D61="",AD60,VLOOKUP($F61,'FPO034'!$K$9:$R$251,4,FALSE)),"--")</f>
        <v>--</v>
      </c>
    </row>
    <row r="62" spans="1:31">
      <c r="A62" s="34"/>
      <c r="B62" s="34"/>
      <c r="C62" s="34"/>
      <c r="D62" s="34"/>
      <c r="E62" s="34"/>
      <c r="F62" s="34"/>
      <c r="G62" s="34"/>
      <c r="H62" s="35"/>
      <c r="I62" s="34"/>
      <c r="J62" s="34"/>
      <c r="K62" s="34"/>
      <c r="L62" s="34"/>
      <c r="M62" s="34"/>
      <c r="N62" s="36"/>
      <c r="O62" s="36"/>
      <c r="P62" s="36"/>
      <c r="Q62" s="37"/>
      <c r="R62" s="36"/>
      <c r="S62" s="36"/>
      <c r="T62" s="36"/>
      <c r="U62" s="37"/>
      <c r="V62" s="37"/>
      <c r="W62" s="38"/>
      <c r="X62" s="38"/>
      <c r="Y62" s="38"/>
      <c r="Z62" s="36"/>
      <c r="AD62" s="33"/>
    </row>
    <row r="63" spans="1:31" ht="34.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1" t="s">
        <v>6</v>
      </c>
      <c r="H63" s="1" t="s">
        <v>7</v>
      </c>
      <c r="I63" s="1" t="s">
        <v>8</v>
      </c>
      <c r="J63" s="1" t="s">
        <v>9</v>
      </c>
      <c r="K63" s="1" t="s">
        <v>10</v>
      </c>
      <c r="L63" s="1" t="s">
        <v>11</v>
      </c>
      <c r="M63" s="1" t="s">
        <v>12</v>
      </c>
      <c r="N63" s="1" t="s">
        <v>13</v>
      </c>
      <c r="O63" s="1" t="s">
        <v>14</v>
      </c>
      <c r="P63" s="1" t="s">
        <v>15</v>
      </c>
      <c r="Q63" s="1" t="s">
        <v>16</v>
      </c>
      <c r="R63" s="1" t="s">
        <v>17</v>
      </c>
      <c r="S63" s="1" t="s">
        <v>18</v>
      </c>
      <c r="T63" s="1" t="s">
        <v>19</v>
      </c>
      <c r="U63" s="1" t="s">
        <v>20</v>
      </c>
      <c r="V63" s="1" t="s">
        <v>21</v>
      </c>
      <c r="W63" s="1" t="s">
        <v>22</v>
      </c>
      <c r="X63" s="1" t="s">
        <v>23</v>
      </c>
      <c r="Y63" s="1" t="s">
        <v>24</v>
      </c>
      <c r="Z63" s="1" t="s">
        <v>25</v>
      </c>
      <c r="AA63" s="49" t="s">
        <v>1301</v>
      </c>
      <c r="AB63" s="31" t="s">
        <v>1302</v>
      </c>
      <c r="AC63" s="49" t="s">
        <v>1303</v>
      </c>
      <c r="AD63" s="31" t="s">
        <v>1305</v>
      </c>
      <c r="AE63" s="52" t="s">
        <v>1304</v>
      </c>
    </row>
    <row r="64" spans="1:31" hidden="1" outlineLevel="2">
      <c r="A64" s="39" t="s">
        <v>26</v>
      </c>
      <c r="B64" s="39" t="s">
        <v>27</v>
      </c>
      <c r="C64" s="39" t="s">
        <v>98</v>
      </c>
      <c r="D64" s="39" t="s">
        <v>185</v>
      </c>
      <c r="E64" s="39" t="s">
        <v>186</v>
      </c>
      <c r="F64" s="39" t="s">
        <v>187</v>
      </c>
      <c r="G64" s="39" t="s">
        <v>188</v>
      </c>
      <c r="H64" s="40">
        <v>42192</v>
      </c>
      <c r="I64" s="39" t="s">
        <v>90</v>
      </c>
      <c r="J64" s="39" t="s">
        <v>189</v>
      </c>
      <c r="K64" s="39" t="s">
        <v>35</v>
      </c>
      <c r="L64" s="39" t="s">
        <v>36</v>
      </c>
      <c r="M64" s="39" t="s">
        <v>51</v>
      </c>
      <c r="N64" s="41">
        <v>22218</v>
      </c>
      <c r="O64" s="41">
        <v>24880</v>
      </c>
      <c r="P64" s="41">
        <v>2662</v>
      </c>
      <c r="Q64" s="42">
        <v>44.99</v>
      </c>
      <c r="R64" s="41">
        <v>62376</v>
      </c>
      <c r="S64" s="41">
        <v>69143</v>
      </c>
      <c r="T64" s="41">
        <v>6767</v>
      </c>
      <c r="U64" s="42">
        <v>404.67</v>
      </c>
      <c r="V64" s="42">
        <v>0</v>
      </c>
      <c r="W64" s="42">
        <v>449.66</v>
      </c>
      <c r="X64" s="42">
        <v>0</v>
      </c>
      <c r="Y64" s="42">
        <v>449.66</v>
      </c>
      <c r="Z64" s="41">
        <v>24580</v>
      </c>
      <c r="AA64" s="61">
        <f>IFERROR(IF(D64="",AA63,VLOOKUP($F64,'FPO034'!$K$9:$R$251,6,FALSE)),"--")</f>
        <v>1141.51</v>
      </c>
      <c r="AB64" s="47" t="str">
        <f t="shared" ref="AB64" si="1">IF(Y64="--","--",IF(Y64&gt;AA64,"Yes","--"))</f>
        <v>--</v>
      </c>
      <c r="AC64" s="51">
        <f>IFERROR(IF(D64="",AC63,VLOOKUP($F64,'FPO034'!$K$9:$R$251,7,FALSE)),"--")</f>
        <v>3143.53</v>
      </c>
      <c r="AD64" s="48">
        <f>IFERROR(IF(D64="",AD63,VLOOKUP($F64,'FPO034'!$K$9:$R$251,4,FALSE)),"--")</f>
        <v>42222.634016199998</v>
      </c>
      <c r="AE64" s="54"/>
    </row>
    <row r="65" spans="1:31" outlineLevel="1" collapsed="1">
      <c r="A65" s="55"/>
      <c r="B65" s="55"/>
      <c r="C65" s="55"/>
      <c r="D65" s="55"/>
      <c r="E65" s="55"/>
      <c r="F65" s="59" t="s">
        <v>1306</v>
      </c>
      <c r="G65" s="55"/>
      <c r="H65" s="56"/>
      <c r="I65" s="55"/>
      <c r="J65" s="55"/>
      <c r="K65" s="55"/>
      <c r="L65" s="55"/>
      <c r="M65" s="55"/>
      <c r="N65" s="57"/>
      <c r="O65" s="57"/>
      <c r="P65" s="57"/>
      <c r="Q65" s="58"/>
      <c r="R65" s="57"/>
      <c r="S65" s="57"/>
      <c r="T65" s="57"/>
      <c r="U65" s="58"/>
      <c r="V65" s="58"/>
      <c r="W65" s="58"/>
      <c r="X65" s="58"/>
      <c r="Y65" s="58">
        <f>SUBTOTAL(9,Y64:Y64)</f>
        <v>449.66</v>
      </c>
      <c r="Z65" s="57"/>
      <c r="AA65" s="62">
        <f>IFERROR(IF(D65="",AA64,VLOOKUP($F65,'FPO034'!$K$9:$R$251,6,FALSE)),"--")</f>
        <v>1141.51</v>
      </c>
      <c r="AB65" s="47" t="str">
        <f>IF(Y65="--","--",IF(Y65&gt;AA65,"Yes","--"))</f>
        <v>--</v>
      </c>
      <c r="AC65" s="51">
        <f>IFERROR(IF(D65="",AC64,VLOOKUP($F65,'FPO034'!$K$9:$R$251,7,FALSE)),"--")</f>
        <v>3143.53</v>
      </c>
      <c r="AD65" s="48">
        <f>IFERROR(IF(D65="",AD64,VLOOKUP($F65,'FPO034'!$K$9:$R$251,4,FALSE)),"--")</f>
        <v>42222.634016199998</v>
      </c>
      <c r="AE65" s="54"/>
    </row>
    <row r="66" spans="1:31" hidden="1" outlineLevel="2">
      <c r="A66" s="43" t="s">
        <v>26</v>
      </c>
      <c r="B66" s="43" t="s">
        <v>27</v>
      </c>
      <c r="C66" s="43" t="s">
        <v>55</v>
      </c>
      <c r="D66" s="43" t="s">
        <v>190</v>
      </c>
      <c r="E66" s="43" t="s">
        <v>191</v>
      </c>
      <c r="F66" s="43" t="s">
        <v>192</v>
      </c>
      <c r="G66" s="43" t="s">
        <v>193</v>
      </c>
      <c r="H66" s="44">
        <v>42227</v>
      </c>
      <c r="I66" s="43" t="s">
        <v>164</v>
      </c>
      <c r="J66" s="43" t="s">
        <v>194</v>
      </c>
      <c r="K66" s="43" t="s">
        <v>35</v>
      </c>
      <c r="L66" s="43" t="s">
        <v>36</v>
      </c>
      <c r="M66" s="43" t="s">
        <v>42</v>
      </c>
      <c r="N66" s="45">
        <v>101332</v>
      </c>
      <c r="O66" s="45">
        <v>104961</v>
      </c>
      <c r="P66" s="45">
        <v>3629</v>
      </c>
      <c r="Q66" s="46">
        <v>61.33</v>
      </c>
      <c r="R66" s="45">
        <v>0</v>
      </c>
      <c r="S66" s="45">
        <v>0</v>
      </c>
      <c r="T66" s="45">
        <v>0</v>
      </c>
      <c r="U66" s="46">
        <v>0</v>
      </c>
      <c r="V66" s="46">
        <v>0</v>
      </c>
      <c r="W66" s="46">
        <v>61.33</v>
      </c>
      <c r="X66" s="46">
        <v>0</v>
      </c>
      <c r="Y66" s="46">
        <v>61.33</v>
      </c>
      <c r="Z66" s="45">
        <v>24580</v>
      </c>
      <c r="AA66" s="62">
        <f>IFERROR(IF(D66="",AA65,VLOOKUP($F66,'FPO034'!$K$9:$R$251,6,FALSE)),"--")</f>
        <v>1926.98</v>
      </c>
      <c r="AB66" s="47" t="str">
        <f t="shared" ref="AB66:AB129" si="2">IF(Y66="--","--",IF(Y66&gt;AA66,"Yes","--"))</f>
        <v>--</v>
      </c>
      <c r="AC66" s="51">
        <f>IFERROR(IF(D66="",AC65,VLOOKUP($F66,'FPO034'!$K$9:$R$251,7,FALSE)),"--")</f>
        <v>4410.08</v>
      </c>
      <c r="AD66" s="48">
        <f>IFERROR(IF(D66="",AD65,VLOOKUP($F66,'FPO034'!$K$9:$R$251,4,FALSE)),"--")</f>
        <v>42240.62984953</v>
      </c>
      <c r="AE66" s="54"/>
    </row>
    <row r="67" spans="1:31" outlineLevel="1" collapsed="1">
      <c r="A67" s="43"/>
      <c r="B67" s="43"/>
      <c r="C67" s="43"/>
      <c r="D67" s="43"/>
      <c r="E67" s="43"/>
      <c r="F67" s="60" t="s">
        <v>1307</v>
      </c>
      <c r="G67" s="43"/>
      <c r="H67" s="44"/>
      <c r="I67" s="43"/>
      <c r="J67" s="43"/>
      <c r="K67" s="43"/>
      <c r="L67" s="43"/>
      <c r="M67" s="43"/>
      <c r="N67" s="45"/>
      <c r="O67" s="45"/>
      <c r="P67" s="45"/>
      <c r="Q67" s="46"/>
      <c r="R67" s="45"/>
      <c r="S67" s="45"/>
      <c r="T67" s="45"/>
      <c r="U67" s="46"/>
      <c r="V67" s="46"/>
      <c r="W67" s="46"/>
      <c r="X67" s="46"/>
      <c r="Y67" s="46">
        <f>SUBTOTAL(9,Y66:Y66)</f>
        <v>61.33</v>
      </c>
      <c r="Z67" s="45"/>
      <c r="AA67" s="62">
        <f>IFERROR(IF(D67="",AA66,VLOOKUP($F67,'FPO034'!$K$9:$R$251,6,FALSE)),"--")</f>
        <v>1926.98</v>
      </c>
      <c r="AB67" s="47" t="str">
        <f t="shared" si="2"/>
        <v>--</v>
      </c>
      <c r="AC67" s="51">
        <f>IFERROR(IF(D67="",AC66,VLOOKUP($F67,'FPO034'!$K$9:$R$251,7,FALSE)),"--")</f>
        <v>4410.08</v>
      </c>
      <c r="AD67" s="48">
        <f>IFERROR(IF(D67="",AD66,VLOOKUP($F67,'FPO034'!$K$9:$R$251,4,FALSE)),"--")</f>
        <v>42240.62984953</v>
      </c>
      <c r="AE67" s="54"/>
    </row>
    <row r="68" spans="1:31" hidden="1" outlineLevel="2">
      <c r="A68" s="43" t="s">
        <v>26</v>
      </c>
      <c r="B68" s="43" t="s">
        <v>27</v>
      </c>
      <c r="C68" s="43" t="s">
        <v>55</v>
      </c>
      <c r="D68" s="43" t="s">
        <v>195</v>
      </c>
      <c r="E68" s="43" t="s">
        <v>196</v>
      </c>
      <c r="F68" s="43" t="s">
        <v>197</v>
      </c>
      <c r="G68" s="43" t="s">
        <v>198</v>
      </c>
      <c r="H68" s="44">
        <v>42234</v>
      </c>
      <c r="I68" s="43" t="s">
        <v>164</v>
      </c>
      <c r="J68" s="43" t="s">
        <v>58</v>
      </c>
      <c r="K68" s="43" t="s">
        <v>35</v>
      </c>
      <c r="L68" s="43" t="s">
        <v>36</v>
      </c>
      <c r="M68" s="43" t="s">
        <v>42</v>
      </c>
      <c r="N68" s="45">
        <v>63065</v>
      </c>
      <c r="O68" s="45">
        <v>65596</v>
      </c>
      <c r="P68" s="45">
        <v>2531</v>
      </c>
      <c r="Q68" s="46">
        <v>42.77</v>
      </c>
      <c r="R68" s="45">
        <v>0</v>
      </c>
      <c r="S68" s="45">
        <v>0</v>
      </c>
      <c r="T68" s="45">
        <v>0</v>
      </c>
      <c r="U68" s="46">
        <v>0</v>
      </c>
      <c r="V68" s="46">
        <v>0</v>
      </c>
      <c r="W68" s="46">
        <v>42.77</v>
      </c>
      <c r="X68" s="46">
        <v>0</v>
      </c>
      <c r="Y68" s="46">
        <v>42.77</v>
      </c>
      <c r="Z68" s="45">
        <v>24580</v>
      </c>
      <c r="AA68" s="62">
        <f>IFERROR(IF(D68="",AA67,VLOOKUP($F68,'FPO034'!$K$9:$R$251,6,FALSE)),"--")</f>
        <v>1939.48</v>
      </c>
      <c r="AB68" s="47" t="str">
        <f t="shared" si="2"/>
        <v>--</v>
      </c>
      <c r="AC68" s="51">
        <f>IFERROR(IF(D68="",AC67,VLOOKUP($F68,'FPO034'!$K$9:$R$251,7,FALSE)),"--")</f>
        <v>2989.44</v>
      </c>
      <c r="AD68" s="48">
        <f>IFERROR(IF(D68="",AD67,VLOOKUP($F68,'FPO034'!$K$9:$R$251,4,FALSE)),"--")</f>
        <v>42250.488298609998</v>
      </c>
      <c r="AE68" s="54"/>
    </row>
    <row r="69" spans="1:31" outlineLevel="1" collapsed="1">
      <c r="A69" s="43"/>
      <c r="B69" s="43"/>
      <c r="C69" s="43"/>
      <c r="D69" s="43"/>
      <c r="E69" s="43"/>
      <c r="F69" s="60" t="s">
        <v>1308</v>
      </c>
      <c r="G69" s="43"/>
      <c r="H69" s="44"/>
      <c r="I69" s="43"/>
      <c r="J69" s="43"/>
      <c r="K69" s="43"/>
      <c r="L69" s="43"/>
      <c r="M69" s="43"/>
      <c r="N69" s="45"/>
      <c r="O69" s="45"/>
      <c r="P69" s="45"/>
      <c r="Q69" s="46"/>
      <c r="R69" s="45"/>
      <c r="S69" s="45"/>
      <c r="T69" s="45"/>
      <c r="U69" s="46"/>
      <c r="V69" s="46"/>
      <c r="W69" s="46"/>
      <c r="X69" s="46"/>
      <c r="Y69" s="46">
        <f>SUBTOTAL(9,Y68:Y68)</f>
        <v>42.77</v>
      </c>
      <c r="Z69" s="45"/>
      <c r="AA69" s="62">
        <f>IFERROR(IF(D69="",AA68,VLOOKUP($F69,'FPO034'!$K$9:$R$251,6,FALSE)),"--")</f>
        <v>1939.48</v>
      </c>
      <c r="AB69" s="47" t="str">
        <f t="shared" si="2"/>
        <v>--</v>
      </c>
      <c r="AC69" s="51">
        <f>IFERROR(IF(D69="",AC68,VLOOKUP($F69,'FPO034'!$K$9:$R$251,7,FALSE)),"--")</f>
        <v>2989.44</v>
      </c>
      <c r="AD69" s="48">
        <f>IFERROR(IF(D69="",AD68,VLOOKUP($F69,'FPO034'!$K$9:$R$251,4,FALSE)),"--")</f>
        <v>42250.488298609998</v>
      </c>
      <c r="AE69" s="54"/>
    </row>
    <row r="70" spans="1:31" hidden="1" outlineLevel="2">
      <c r="A70" s="43" t="s">
        <v>26</v>
      </c>
      <c r="B70" s="43" t="s">
        <v>27</v>
      </c>
      <c r="C70" s="43" t="s">
        <v>60</v>
      </c>
      <c r="D70" s="43" t="s">
        <v>199</v>
      </c>
      <c r="E70" s="43" t="s">
        <v>200</v>
      </c>
      <c r="F70" s="43" t="s">
        <v>201</v>
      </c>
      <c r="G70" s="43" t="s">
        <v>202</v>
      </c>
      <c r="H70" s="44">
        <v>42205</v>
      </c>
      <c r="I70" s="43" t="s">
        <v>90</v>
      </c>
      <c r="J70" s="43" t="s">
        <v>203</v>
      </c>
      <c r="K70" s="43" t="s">
        <v>35</v>
      </c>
      <c r="L70" s="43" t="s">
        <v>36</v>
      </c>
      <c r="M70" s="43" t="s">
        <v>59</v>
      </c>
      <c r="N70" s="45">
        <v>79390</v>
      </c>
      <c r="O70" s="45">
        <v>82763</v>
      </c>
      <c r="P70" s="45">
        <v>3373</v>
      </c>
      <c r="Q70" s="46">
        <v>57</v>
      </c>
      <c r="R70" s="45">
        <v>0</v>
      </c>
      <c r="S70" s="45">
        <v>0</v>
      </c>
      <c r="T70" s="45">
        <v>0</v>
      </c>
      <c r="U70" s="46">
        <v>0</v>
      </c>
      <c r="V70" s="46">
        <v>0</v>
      </c>
      <c r="W70" s="46">
        <v>57</v>
      </c>
      <c r="X70" s="46">
        <v>0</v>
      </c>
      <c r="Y70" s="46">
        <v>57</v>
      </c>
      <c r="Z70" s="45">
        <v>24580</v>
      </c>
      <c r="AA70" s="62">
        <f>IFERROR(IF(D70="",AA69,VLOOKUP($F70,'FPO034'!$K$9:$R$251,6,FALSE)),"--")</f>
        <v>2782.28</v>
      </c>
      <c r="AB70" s="47" t="str">
        <f t="shared" si="2"/>
        <v>--</v>
      </c>
      <c r="AC70" s="51">
        <f>IFERROR(IF(D70="",AC69,VLOOKUP($F70,'FPO034'!$K$9:$R$251,7,FALSE)),"--")</f>
        <v>7300.57</v>
      </c>
      <c r="AD70" s="48">
        <f>IFERROR(IF(D70="",AD69,VLOOKUP($F70,'FPO034'!$K$9:$R$251,4,FALSE)),"--")</f>
        <v>42250.608287030002</v>
      </c>
      <c r="AE70" s="54"/>
    </row>
    <row r="71" spans="1:31" hidden="1" outlineLevel="2">
      <c r="A71" s="43" t="s">
        <v>26</v>
      </c>
      <c r="B71" s="43" t="s">
        <v>27</v>
      </c>
      <c r="C71" s="43" t="s">
        <v>60</v>
      </c>
      <c r="D71" s="43" t="s">
        <v>204</v>
      </c>
      <c r="E71" s="43" t="s">
        <v>200</v>
      </c>
      <c r="F71" s="43" t="s">
        <v>201</v>
      </c>
      <c r="G71" s="43" t="s">
        <v>202</v>
      </c>
      <c r="H71" s="44">
        <v>42205</v>
      </c>
      <c r="I71" s="43" t="s">
        <v>90</v>
      </c>
      <c r="J71" s="43" t="s">
        <v>203</v>
      </c>
      <c r="K71" s="43" t="s">
        <v>35</v>
      </c>
      <c r="L71" s="43" t="s">
        <v>36</v>
      </c>
      <c r="M71" s="43" t="s">
        <v>59</v>
      </c>
      <c r="N71" s="45">
        <v>16730</v>
      </c>
      <c r="O71" s="45">
        <v>17877</v>
      </c>
      <c r="P71" s="45">
        <v>1147</v>
      </c>
      <c r="Q71" s="46">
        <v>19.38</v>
      </c>
      <c r="R71" s="45">
        <v>0</v>
      </c>
      <c r="S71" s="45">
        <v>0</v>
      </c>
      <c r="T71" s="45">
        <v>0</v>
      </c>
      <c r="U71" s="46">
        <v>0</v>
      </c>
      <c r="V71" s="46">
        <v>0</v>
      </c>
      <c r="W71" s="46">
        <v>19.38</v>
      </c>
      <c r="X71" s="46">
        <v>0</v>
      </c>
      <c r="Y71" s="46">
        <v>19.38</v>
      </c>
      <c r="Z71" s="45">
        <v>24580</v>
      </c>
      <c r="AA71" s="62">
        <f>IFERROR(IF(D71="",AA70,VLOOKUP($F71,'FPO034'!$K$9:$R$251,6,FALSE)),"--")</f>
        <v>2782.28</v>
      </c>
      <c r="AB71" s="47" t="str">
        <f t="shared" si="2"/>
        <v>--</v>
      </c>
      <c r="AC71" s="51">
        <f>IFERROR(IF(D71="",AC70,VLOOKUP($F71,'FPO034'!$K$9:$R$251,7,FALSE)),"--")</f>
        <v>7300.57</v>
      </c>
      <c r="AD71" s="48">
        <f>IFERROR(IF(D71="",AD70,VLOOKUP($F71,'FPO034'!$K$9:$R$251,4,FALSE)),"--")</f>
        <v>42250.608287030002</v>
      </c>
      <c r="AE71" s="54"/>
    </row>
    <row r="72" spans="1:31" hidden="1" outlineLevel="2">
      <c r="A72" s="43" t="s">
        <v>26</v>
      </c>
      <c r="B72" s="43" t="s">
        <v>27</v>
      </c>
      <c r="C72" s="43" t="s">
        <v>98</v>
      </c>
      <c r="D72" s="43" t="s">
        <v>205</v>
      </c>
      <c r="E72" s="43" t="s">
        <v>200</v>
      </c>
      <c r="F72" s="43" t="s">
        <v>201</v>
      </c>
      <c r="G72" s="43" t="s">
        <v>202</v>
      </c>
      <c r="H72" s="44">
        <v>42205</v>
      </c>
      <c r="I72" s="43" t="s">
        <v>90</v>
      </c>
      <c r="J72" s="43" t="s">
        <v>203</v>
      </c>
      <c r="K72" s="43" t="s">
        <v>35</v>
      </c>
      <c r="L72" s="43" t="s">
        <v>36</v>
      </c>
      <c r="M72" s="43" t="s">
        <v>59</v>
      </c>
      <c r="N72" s="45">
        <v>136548</v>
      </c>
      <c r="O72" s="45">
        <v>143760</v>
      </c>
      <c r="P72" s="45">
        <v>7212</v>
      </c>
      <c r="Q72" s="46">
        <v>121.88</v>
      </c>
      <c r="R72" s="45">
        <v>14390</v>
      </c>
      <c r="S72" s="45">
        <v>15418</v>
      </c>
      <c r="T72" s="45">
        <v>1028</v>
      </c>
      <c r="U72" s="46">
        <v>61.47</v>
      </c>
      <c r="V72" s="46">
        <v>0</v>
      </c>
      <c r="W72" s="46">
        <v>183.35</v>
      </c>
      <c r="X72" s="46">
        <v>0</v>
      </c>
      <c r="Y72" s="46">
        <v>183.35</v>
      </c>
      <c r="Z72" s="45">
        <v>24580</v>
      </c>
      <c r="AA72" s="62">
        <f>IFERROR(IF(D72="",AA71,VLOOKUP($F72,'FPO034'!$K$9:$R$251,6,FALSE)),"--")</f>
        <v>2782.28</v>
      </c>
      <c r="AB72" s="47" t="str">
        <f t="shared" si="2"/>
        <v>--</v>
      </c>
      <c r="AC72" s="51">
        <f>IFERROR(IF(D72="",AC71,VLOOKUP($F72,'FPO034'!$K$9:$R$251,7,FALSE)),"--")</f>
        <v>7300.57</v>
      </c>
      <c r="AD72" s="48">
        <f>IFERROR(IF(D72="",AD71,VLOOKUP($F72,'FPO034'!$K$9:$R$251,4,FALSE)),"--")</f>
        <v>42250.608287030002</v>
      </c>
      <c r="AE72" s="54"/>
    </row>
    <row r="73" spans="1:31" outlineLevel="1" collapsed="1">
      <c r="A73" s="43"/>
      <c r="B73" s="43"/>
      <c r="C73" s="43"/>
      <c r="D73" s="43"/>
      <c r="E73" s="43"/>
      <c r="F73" s="60" t="s">
        <v>1309</v>
      </c>
      <c r="G73" s="43"/>
      <c r="H73" s="44"/>
      <c r="I73" s="43"/>
      <c r="J73" s="43"/>
      <c r="K73" s="43"/>
      <c r="L73" s="43"/>
      <c r="M73" s="43"/>
      <c r="N73" s="45"/>
      <c r="O73" s="45"/>
      <c r="P73" s="45"/>
      <c r="Q73" s="46"/>
      <c r="R73" s="45"/>
      <c r="S73" s="45"/>
      <c r="T73" s="45"/>
      <c r="U73" s="46"/>
      <c r="V73" s="46"/>
      <c r="W73" s="46"/>
      <c r="X73" s="46"/>
      <c r="Y73" s="46">
        <f>SUBTOTAL(9,Y70:Y72)</f>
        <v>259.73</v>
      </c>
      <c r="Z73" s="45"/>
      <c r="AA73" s="62">
        <f>IFERROR(IF(D73="",AA72,VLOOKUP($F73,'FPO034'!$K$9:$R$251,6,FALSE)),"--")</f>
        <v>2782.28</v>
      </c>
      <c r="AB73" s="47" t="str">
        <f t="shared" si="2"/>
        <v>--</v>
      </c>
      <c r="AC73" s="51">
        <f>IFERROR(IF(D73="",AC72,VLOOKUP($F73,'FPO034'!$K$9:$R$251,7,FALSE)),"--")</f>
        <v>7300.57</v>
      </c>
      <c r="AD73" s="48">
        <f>IFERROR(IF(D73="",AD72,VLOOKUP($F73,'FPO034'!$K$9:$R$251,4,FALSE)),"--")</f>
        <v>42250.608287030002</v>
      </c>
      <c r="AE73" s="54"/>
    </row>
    <row r="74" spans="1:31" hidden="1" outlineLevel="2">
      <c r="A74" s="43" t="s">
        <v>26</v>
      </c>
      <c r="B74" s="43" t="s">
        <v>27</v>
      </c>
      <c r="C74" s="43" t="s">
        <v>140</v>
      </c>
      <c r="D74" s="43" t="s">
        <v>206</v>
      </c>
      <c r="E74" s="43" t="s">
        <v>207</v>
      </c>
      <c r="F74" s="43" t="s">
        <v>208</v>
      </c>
      <c r="G74" s="43" t="s">
        <v>209</v>
      </c>
      <c r="H74" s="44">
        <v>42235</v>
      </c>
      <c r="I74" s="43" t="s">
        <v>164</v>
      </c>
      <c r="J74" s="43" t="s">
        <v>210</v>
      </c>
      <c r="K74" s="43" t="s">
        <v>35</v>
      </c>
      <c r="L74" s="43" t="s">
        <v>36</v>
      </c>
      <c r="M74" s="43" t="s">
        <v>59</v>
      </c>
      <c r="N74" s="45">
        <v>14950</v>
      </c>
      <c r="O74" s="45">
        <v>16346</v>
      </c>
      <c r="P74" s="45">
        <v>1396</v>
      </c>
      <c r="Q74" s="46">
        <v>23.59</v>
      </c>
      <c r="R74" s="45">
        <v>8490</v>
      </c>
      <c r="S74" s="45">
        <v>9839</v>
      </c>
      <c r="T74" s="45">
        <v>1349</v>
      </c>
      <c r="U74" s="46">
        <v>80.67</v>
      </c>
      <c r="V74" s="46">
        <v>0</v>
      </c>
      <c r="W74" s="46">
        <v>104.26</v>
      </c>
      <c r="X74" s="46">
        <v>0</v>
      </c>
      <c r="Y74" s="46">
        <v>104.26</v>
      </c>
      <c r="Z74" s="45">
        <v>24580</v>
      </c>
      <c r="AA74" s="62">
        <f>IFERROR(IF(D74="",AA73,VLOOKUP($F74,'FPO034'!$K$9:$R$251,6,FALSE)),"--")</f>
        <v>0</v>
      </c>
      <c r="AB74" s="47" t="str">
        <f t="shared" si="2"/>
        <v>Yes</v>
      </c>
      <c r="AC74" s="51">
        <f>IFERROR(IF(D74="",AC73,VLOOKUP($F74,'FPO034'!$K$9:$R$251,7,FALSE)),"--")</f>
        <v>754.85</v>
      </c>
      <c r="AD74" s="48">
        <f>IFERROR(IF(D74="",AD73,VLOOKUP($F74,'FPO034'!$K$9:$R$251,4,FALSE)),"--")</f>
        <v>42270.521724530001</v>
      </c>
      <c r="AE74" s="54">
        <v>500</v>
      </c>
    </row>
    <row r="75" spans="1:31" outlineLevel="1" collapsed="1">
      <c r="A75" s="43"/>
      <c r="B75" s="43"/>
      <c r="C75" s="43"/>
      <c r="D75" s="43"/>
      <c r="E75" s="43"/>
      <c r="F75" s="60" t="s">
        <v>1310</v>
      </c>
      <c r="G75" s="43"/>
      <c r="H75" s="44"/>
      <c r="I75" s="43"/>
      <c r="J75" s="43"/>
      <c r="K75" s="43"/>
      <c r="L75" s="43"/>
      <c r="M75" s="43"/>
      <c r="N75" s="45"/>
      <c r="O75" s="45"/>
      <c r="P75" s="45"/>
      <c r="Q75" s="46"/>
      <c r="R75" s="45"/>
      <c r="S75" s="45"/>
      <c r="T75" s="45"/>
      <c r="U75" s="46"/>
      <c r="V75" s="46"/>
      <c r="W75" s="46"/>
      <c r="X75" s="46"/>
      <c r="Y75" s="46">
        <f>SUBTOTAL(9,Y74:Y74)</f>
        <v>104.26</v>
      </c>
      <c r="Z75" s="45"/>
      <c r="AA75" s="62">
        <f>IFERROR(IF(D75="",AA74,VLOOKUP($F75,'FPO034'!$K$9:$R$251,6,FALSE)),"--")</f>
        <v>0</v>
      </c>
      <c r="AB75" s="47" t="str">
        <f t="shared" si="2"/>
        <v>Yes</v>
      </c>
      <c r="AC75" s="51">
        <f>IFERROR(IF(D75="",AC74,VLOOKUP($F75,'FPO034'!$K$9:$R$251,7,FALSE)),"--")</f>
        <v>754.85</v>
      </c>
      <c r="AD75" s="48">
        <f>IFERROR(IF(D75="",AD74,VLOOKUP($F75,'FPO034'!$K$9:$R$251,4,FALSE)),"--")</f>
        <v>42270.521724530001</v>
      </c>
      <c r="AE75" s="54">
        <v>500</v>
      </c>
    </row>
    <row r="76" spans="1:31" hidden="1" outlineLevel="2">
      <c r="A76" s="43" t="s">
        <v>26</v>
      </c>
      <c r="B76" s="43" t="s">
        <v>27</v>
      </c>
      <c r="C76" s="43" t="s">
        <v>211</v>
      </c>
      <c r="D76" s="43" t="s">
        <v>212</v>
      </c>
      <c r="E76" s="43" t="s">
        <v>213</v>
      </c>
      <c r="F76" s="43" t="s">
        <v>214</v>
      </c>
      <c r="G76" s="43" t="s">
        <v>215</v>
      </c>
      <c r="H76" s="44">
        <v>42424</v>
      </c>
      <c r="I76" s="43" t="s">
        <v>216</v>
      </c>
      <c r="J76" s="43" t="s">
        <v>217</v>
      </c>
      <c r="K76" s="43" t="s">
        <v>218</v>
      </c>
      <c r="L76" s="43" t="s">
        <v>36</v>
      </c>
      <c r="M76" s="43" t="s">
        <v>219</v>
      </c>
      <c r="N76" s="45">
        <v>66266</v>
      </c>
      <c r="O76" s="45">
        <v>66266</v>
      </c>
      <c r="P76" s="45">
        <v>0</v>
      </c>
      <c r="Q76" s="46">
        <v>0</v>
      </c>
      <c r="R76" s="45">
        <v>0</v>
      </c>
      <c r="S76" s="45">
        <v>0</v>
      </c>
      <c r="T76" s="45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5">
        <v>24580</v>
      </c>
      <c r="AA76" s="62">
        <f>IFERROR(IF(D76="",AA75,VLOOKUP($F76,'FPO034'!$K$9:$R$251,6,FALSE)),"--")</f>
        <v>140.16</v>
      </c>
      <c r="AB76" s="47" t="str">
        <f t="shared" si="2"/>
        <v>--</v>
      </c>
      <c r="AC76" s="51">
        <f>IFERROR(IF(D76="",AC75,VLOOKUP($F76,'FPO034'!$K$9:$R$251,7,FALSE)),"--")</f>
        <v>662.75</v>
      </c>
      <c r="AD76" s="48">
        <f>IFERROR(IF(D76="",AD75,VLOOKUP($F76,'FPO034'!$K$9:$R$251,4,FALSE)),"--")</f>
        <v>42272.474421289997</v>
      </c>
      <c r="AE76" s="54"/>
    </row>
    <row r="77" spans="1:31" outlineLevel="1" collapsed="1">
      <c r="A77" s="43"/>
      <c r="B77" s="43"/>
      <c r="C77" s="43"/>
      <c r="D77" s="43"/>
      <c r="E77" s="43"/>
      <c r="F77" s="60" t="s">
        <v>1311</v>
      </c>
      <c r="G77" s="43"/>
      <c r="H77" s="44"/>
      <c r="I77" s="43"/>
      <c r="J77" s="43"/>
      <c r="K77" s="43"/>
      <c r="L77" s="43"/>
      <c r="M77" s="43"/>
      <c r="N77" s="45"/>
      <c r="O77" s="45"/>
      <c r="P77" s="45"/>
      <c r="Q77" s="46"/>
      <c r="R77" s="45"/>
      <c r="S77" s="45"/>
      <c r="T77" s="45"/>
      <c r="U77" s="46"/>
      <c r="V77" s="46"/>
      <c r="W77" s="46"/>
      <c r="X77" s="46"/>
      <c r="Y77" s="46">
        <f>SUBTOTAL(9,Y76:Y76)</f>
        <v>0</v>
      </c>
      <c r="Z77" s="45"/>
      <c r="AA77" s="62">
        <f>IFERROR(IF(D77="",AA76,VLOOKUP($F77,'FPO034'!$K$9:$R$251,6,FALSE)),"--")</f>
        <v>140.16</v>
      </c>
      <c r="AB77" s="47" t="str">
        <f t="shared" si="2"/>
        <v>--</v>
      </c>
      <c r="AC77" s="51">
        <f>IFERROR(IF(D77="",AC76,VLOOKUP($F77,'FPO034'!$K$9:$R$251,7,FALSE)),"--")</f>
        <v>662.75</v>
      </c>
      <c r="AD77" s="48">
        <f>IFERROR(IF(D77="",AD76,VLOOKUP($F77,'FPO034'!$K$9:$R$251,4,FALSE)),"--")</f>
        <v>42272.474421289997</v>
      </c>
      <c r="AE77" s="54"/>
    </row>
    <row r="78" spans="1:31" hidden="1" outlineLevel="2">
      <c r="A78" s="43" t="s">
        <v>26</v>
      </c>
      <c r="B78" s="43" t="s">
        <v>27</v>
      </c>
      <c r="C78" s="43" t="s">
        <v>211</v>
      </c>
      <c r="D78" s="43" t="s">
        <v>220</v>
      </c>
      <c r="E78" s="43" t="s">
        <v>213</v>
      </c>
      <c r="F78" s="43" t="s">
        <v>221</v>
      </c>
      <c r="G78" s="43" t="s">
        <v>222</v>
      </c>
      <c r="H78" s="44">
        <v>42424</v>
      </c>
      <c r="I78" s="43" t="s">
        <v>216</v>
      </c>
      <c r="J78" s="43" t="s">
        <v>223</v>
      </c>
      <c r="K78" s="43" t="s">
        <v>218</v>
      </c>
      <c r="L78" s="43" t="s">
        <v>36</v>
      </c>
      <c r="M78" s="43" t="s">
        <v>219</v>
      </c>
      <c r="N78" s="45">
        <v>91750</v>
      </c>
      <c r="O78" s="45">
        <v>91750</v>
      </c>
      <c r="P78" s="45">
        <v>0</v>
      </c>
      <c r="Q78" s="46">
        <v>0</v>
      </c>
      <c r="R78" s="45">
        <v>0</v>
      </c>
      <c r="S78" s="45">
        <v>0</v>
      </c>
      <c r="T78" s="45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5">
        <v>24580</v>
      </c>
      <c r="AA78" s="62">
        <f>IFERROR(IF(D78="",AA77,VLOOKUP($F78,'FPO034'!$K$9:$R$251,6,FALSE)),"--")</f>
        <v>164.11</v>
      </c>
      <c r="AB78" s="47" t="str">
        <f t="shared" si="2"/>
        <v>--</v>
      </c>
      <c r="AC78" s="51">
        <f>IFERROR(IF(D78="",AC77,VLOOKUP($F78,'FPO034'!$K$9:$R$251,7,FALSE)),"--")</f>
        <v>877.2</v>
      </c>
      <c r="AD78" s="48">
        <f>IFERROR(IF(D78="",AD77,VLOOKUP($F78,'FPO034'!$K$9:$R$251,4,FALSE)),"--")</f>
        <v>42272.533784719999</v>
      </c>
      <c r="AE78" s="54"/>
    </row>
    <row r="79" spans="1:31" outlineLevel="1" collapsed="1">
      <c r="A79" s="43"/>
      <c r="B79" s="43"/>
      <c r="C79" s="43"/>
      <c r="D79" s="43"/>
      <c r="E79" s="43"/>
      <c r="F79" s="60" t="s">
        <v>1312</v>
      </c>
      <c r="G79" s="43"/>
      <c r="H79" s="44"/>
      <c r="I79" s="43"/>
      <c r="J79" s="43"/>
      <c r="K79" s="43"/>
      <c r="L79" s="43"/>
      <c r="M79" s="43"/>
      <c r="N79" s="45"/>
      <c r="O79" s="45"/>
      <c r="P79" s="45"/>
      <c r="Q79" s="46"/>
      <c r="R79" s="45"/>
      <c r="S79" s="45"/>
      <c r="T79" s="45"/>
      <c r="U79" s="46"/>
      <c r="V79" s="46"/>
      <c r="W79" s="46"/>
      <c r="X79" s="46"/>
      <c r="Y79" s="46">
        <f>SUBTOTAL(9,Y78:Y78)</f>
        <v>0</v>
      </c>
      <c r="Z79" s="45"/>
      <c r="AA79" s="62">
        <f>IFERROR(IF(D79="",AA78,VLOOKUP($F79,'FPO034'!$K$9:$R$251,6,FALSE)),"--")</f>
        <v>164.11</v>
      </c>
      <c r="AB79" s="47" t="str">
        <f t="shared" si="2"/>
        <v>--</v>
      </c>
      <c r="AC79" s="51">
        <f>IFERROR(IF(D79="",AC78,VLOOKUP($F79,'FPO034'!$K$9:$R$251,7,FALSE)),"--")</f>
        <v>877.2</v>
      </c>
      <c r="AD79" s="48">
        <f>IFERROR(IF(D79="",AD78,VLOOKUP($F79,'FPO034'!$K$9:$R$251,4,FALSE)),"--")</f>
        <v>42272.533784719999</v>
      </c>
      <c r="AE79" s="54"/>
    </row>
    <row r="80" spans="1:31" hidden="1" outlineLevel="2">
      <c r="A80" s="43" t="s">
        <v>26</v>
      </c>
      <c r="B80" s="43" t="s">
        <v>27</v>
      </c>
      <c r="C80" s="43" t="s">
        <v>60</v>
      </c>
      <c r="D80" s="43" t="s">
        <v>224</v>
      </c>
      <c r="E80" s="43" t="s">
        <v>225</v>
      </c>
      <c r="F80" s="43" t="s">
        <v>226</v>
      </c>
      <c r="G80" s="43" t="s">
        <v>227</v>
      </c>
      <c r="H80" s="44">
        <v>42262</v>
      </c>
      <c r="I80" s="43" t="s">
        <v>164</v>
      </c>
      <c r="J80" s="43" t="s">
        <v>112</v>
      </c>
      <c r="K80" s="43" t="s">
        <v>35</v>
      </c>
      <c r="L80" s="43" t="s">
        <v>36</v>
      </c>
      <c r="M80" s="43" t="s">
        <v>51</v>
      </c>
      <c r="N80" s="45">
        <v>114087</v>
      </c>
      <c r="O80" s="45">
        <v>123046</v>
      </c>
      <c r="P80" s="45">
        <v>8959</v>
      </c>
      <c r="Q80" s="46">
        <v>151.41</v>
      </c>
      <c r="R80" s="45">
        <v>0</v>
      </c>
      <c r="S80" s="45">
        <v>0</v>
      </c>
      <c r="T80" s="45">
        <v>0</v>
      </c>
      <c r="U80" s="46">
        <v>0</v>
      </c>
      <c r="V80" s="46">
        <v>0</v>
      </c>
      <c r="W80" s="46">
        <v>151.41</v>
      </c>
      <c r="X80" s="46">
        <v>0</v>
      </c>
      <c r="Y80" s="46">
        <v>151.41</v>
      </c>
      <c r="Z80" s="45">
        <v>24580</v>
      </c>
      <c r="AA80" s="62">
        <f>IFERROR(IF(D80="",AA79,VLOOKUP($F80,'FPO034'!$K$9:$R$251,6,FALSE)),"--")</f>
        <v>1168.9100000000001</v>
      </c>
      <c r="AB80" s="47" t="str">
        <f t="shared" si="2"/>
        <v>--</v>
      </c>
      <c r="AC80" s="51">
        <f>IFERROR(IF(D80="",AC79,VLOOKUP($F80,'FPO034'!$K$9:$R$251,7,FALSE)),"--")</f>
        <v>3959</v>
      </c>
      <c r="AD80" s="48">
        <f>IFERROR(IF(D80="",AD79,VLOOKUP($F80,'FPO034'!$K$9:$R$251,4,FALSE)),"--")</f>
        <v>42272.615347220002</v>
      </c>
      <c r="AE80" s="54"/>
    </row>
    <row r="81" spans="1:31" hidden="1" outlineLevel="2">
      <c r="A81" s="43" t="s">
        <v>26</v>
      </c>
      <c r="B81" s="43" t="s">
        <v>27</v>
      </c>
      <c r="C81" s="43" t="s">
        <v>228</v>
      </c>
      <c r="D81" s="43" t="s">
        <v>229</v>
      </c>
      <c r="E81" s="43" t="s">
        <v>225</v>
      </c>
      <c r="F81" s="43" t="s">
        <v>226</v>
      </c>
      <c r="G81" s="43" t="s">
        <v>227</v>
      </c>
      <c r="H81" s="44">
        <v>42269</v>
      </c>
      <c r="I81" s="43"/>
      <c r="J81" s="43" t="s">
        <v>230</v>
      </c>
      <c r="K81" s="43" t="s">
        <v>47</v>
      </c>
      <c r="L81" s="43" t="s">
        <v>36</v>
      </c>
      <c r="M81" s="43" t="s">
        <v>37</v>
      </c>
      <c r="N81" s="45">
        <v>8343</v>
      </c>
      <c r="O81" s="45">
        <v>8481</v>
      </c>
      <c r="P81" s="45">
        <v>138</v>
      </c>
      <c r="Q81" s="46">
        <v>3.8</v>
      </c>
      <c r="R81" s="45">
        <v>7393</v>
      </c>
      <c r="S81" s="45">
        <v>7458</v>
      </c>
      <c r="T81" s="45">
        <v>65</v>
      </c>
      <c r="U81" s="46">
        <v>5.36</v>
      </c>
      <c r="V81" s="46">
        <v>0</v>
      </c>
      <c r="W81" s="46">
        <v>9.16</v>
      </c>
      <c r="X81" s="46">
        <v>0</v>
      </c>
      <c r="Y81" s="46">
        <v>9.16</v>
      </c>
      <c r="Z81" s="45">
        <v>24580</v>
      </c>
      <c r="AA81" s="62">
        <f>IFERROR(IF(D81="",AA80,VLOOKUP($F81,'FPO034'!$K$9:$R$251,6,FALSE)),"--")</f>
        <v>1168.9100000000001</v>
      </c>
      <c r="AB81" s="47" t="str">
        <f t="shared" si="2"/>
        <v>--</v>
      </c>
      <c r="AC81" s="51">
        <f>IFERROR(IF(D81="",AC80,VLOOKUP($F81,'FPO034'!$K$9:$R$251,7,FALSE)),"--")</f>
        <v>3959</v>
      </c>
      <c r="AD81" s="48">
        <f>IFERROR(IF(D81="",AD80,VLOOKUP($F81,'FPO034'!$K$9:$R$251,4,FALSE)),"--")</f>
        <v>42272.615347220002</v>
      </c>
      <c r="AE81" s="54"/>
    </row>
    <row r="82" spans="1:31" outlineLevel="1" collapsed="1">
      <c r="A82" s="43"/>
      <c r="B82" s="43"/>
      <c r="C82" s="43"/>
      <c r="D82" s="43"/>
      <c r="E82" s="43"/>
      <c r="F82" s="60" t="s">
        <v>1313</v>
      </c>
      <c r="G82" s="43"/>
      <c r="H82" s="44"/>
      <c r="I82" s="43"/>
      <c r="J82" s="43"/>
      <c r="K82" s="43"/>
      <c r="L82" s="43"/>
      <c r="M82" s="43"/>
      <c r="N82" s="45"/>
      <c r="O82" s="45"/>
      <c r="P82" s="45"/>
      <c r="Q82" s="46"/>
      <c r="R82" s="45"/>
      <c r="S82" s="45"/>
      <c r="T82" s="45"/>
      <c r="U82" s="46"/>
      <c r="V82" s="46"/>
      <c r="W82" s="46"/>
      <c r="X82" s="46"/>
      <c r="Y82" s="46">
        <f>SUBTOTAL(9,Y80:Y81)</f>
        <v>160.57</v>
      </c>
      <c r="Z82" s="45"/>
      <c r="AA82" s="62">
        <f>IFERROR(IF(D82="",AA81,VLOOKUP($F82,'FPO034'!$K$9:$R$251,6,FALSE)),"--")</f>
        <v>1168.9100000000001</v>
      </c>
      <c r="AB82" s="47" t="str">
        <f t="shared" si="2"/>
        <v>--</v>
      </c>
      <c r="AC82" s="51">
        <f>IFERROR(IF(D82="",AC81,VLOOKUP($F82,'FPO034'!$K$9:$R$251,7,FALSE)),"--")</f>
        <v>3959</v>
      </c>
      <c r="AD82" s="48">
        <f>IFERROR(IF(D82="",AD81,VLOOKUP($F82,'FPO034'!$K$9:$R$251,4,FALSE)),"--")</f>
        <v>42272.615347220002</v>
      </c>
      <c r="AE82" s="54"/>
    </row>
    <row r="83" spans="1:31" hidden="1" outlineLevel="2">
      <c r="A83" s="43" t="s">
        <v>26</v>
      </c>
      <c r="B83" s="43" t="s">
        <v>27</v>
      </c>
      <c r="C83" s="43" t="s">
        <v>55</v>
      </c>
      <c r="D83" s="43" t="s">
        <v>231</v>
      </c>
      <c r="E83" s="43" t="s">
        <v>93</v>
      </c>
      <c r="F83" s="43" t="s">
        <v>232</v>
      </c>
      <c r="G83" s="43" t="s">
        <v>233</v>
      </c>
      <c r="H83" s="44">
        <v>42220</v>
      </c>
      <c r="I83" s="43" t="s">
        <v>164</v>
      </c>
      <c r="J83" s="43" t="s">
        <v>94</v>
      </c>
      <c r="K83" s="43" t="s">
        <v>35</v>
      </c>
      <c r="L83" s="43" t="s">
        <v>36</v>
      </c>
      <c r="M83" s="43" t="s">
        <v>42</v>
      </c>
      <c r="N83" s="45">
        <v>101195</v>
      </c>
      <c r="O83" s="45">
        <v>106710</v>
      </c>
      <c r="P83" s="45">
        <v>5515</v>
      </c>
      <c r="Q83" s="46">
        <v>93.2</v>
      </c>
      <c r="R83" s="45">
        <v>0</v>
      </c>
      <c r="S83" s="45">
        <v>0</v>
      </c>
      <c r="T83" s="45">
        <v>0</v>
      </c>
      <c r="U83" s="46">
        <v>0</v>
      </c>
      <c r="V83" s="46">
        <v>0</v>
      </c>
      <c r="W83" s="46">
        <v>93.2</v>
      </c>
      <c r="X83" s="46">
        <v>0</v>
      </c>
      <c r="Y83" s="46">
        <v>93.2</v>
      </c>
      <c r="Z83" s="45">
        <v>24580</v>
      </c>
      <c r="AA83" s="62">
        <f>IFERROR(IF(D83="",AA82,VLOOKUP($F83,'FPO034'!$K$9:$R$251,6,FALSE)),"--")</f>
        <v>1209.22</v>
      </c>
      <c r="AB83" s="47" t="str">
        <f t="shared" si="2"/>
        <v>--</v>
      </c>
      <c r="AC83" s="51">
        <f>IFERROR(IF(D83="",AC82,VLOOKUP($F83,'FPO034'!$K$9:$R$251,7,FALSE)),"--")</f>
        <v>2973.66</v>
      </c>
      <c r="AD83" s="48">
        <f>IFERROR(IF(D83="",AD82,VLOOKUP($F83,'FPO034'!$K$9:$R$251,4,FALSE)),"--")</f>
        <v>42278.381296289997</v>
      </c>
      <c r="AE83" s="54"/>
    </row>
    <row r="84" spans="1:31" outlineLevel="1" collapsed="1">
      <c r="A84" s="43"/>
      <c r="B84" s="43"/>
      <c r="C84" s="43"/>
      <c r="D84" s="43"/>
      <c r="E84" s="43"/>
      <c r="F84" s="60" t="s">
        <v>1314</v>
      </c>
      <c r="G84" s="43"/>
      <c r="H84" s="44"/>
      <c r="I84" s="43"/>
      <c r="J84" s="43"/>
      <c r="K84" s="43"/>
      <c r="L84" s="43"/>
      <c r="M84" s="43"/>
      <c r="N84" s="45"/>
      <c r="O84" s="45"/>
      <c r="P84" s="45"/>
      <c r="Q84" s="46"/>
      <c r="R84" s="45"/>
      <c r="S84" s="45"/>
      <c r="T84" s="45"/>
      <c r="U84" s="46"/>
      <c r="V84" s="46"/>
      <c r="W84" s="46"/>
      <c r="X84" s="46"/>
      <c r="Y84" s="46">
        <f>SUBTOTAL(9,Y83:Y83)</f>
        <v>93.2</v>
      </c>
      <c r="Z84" s="45"/>
      <c r="AA84" s="62">
        <f>IFERROR(IF(D84="",AA83,VLOOKUP($F84,'FPO034'!$K$9:$R$251,6,FALSE)),"--")</f>
        <v>1209.22</v>
      </c>
      <c r="AB84" s="47" t="str">
        <f t="shared" si="2"/>
        <v>--</v>
      </c>
      <c r="AC84" s="51">
        <f>IFERROR(IF(D84="",AC83,VLOOKUP($F84,'FPO034'!$K$9:$R$251,7,FALSE)),"--")</f>
        <v>2973.66</v>
      </c>
      <c r="AD84" s="48">
        <f>IFERROR(IF(D84="",AD83,VLOOKUP($F84,'FPO034'!$K$9:$R$251,4,FALSE)),"--")</f>
        <v>42278.381296289997</v>
      </c>
      <c r="AE84" s="54"/>
    </row>
    <row r="85" spans="1:31" hidden="1" outlineLevel="2">
      <c r="A85" s="43" t="s">
        <v>26</v>
      </c>
      <c r="B85" s="43" t="s">
        <v>27</v>
      </c>
      <c r="C85" s="43" t="s">
        <v>55</v>
      </c>
      <c r="D85" s="43" t="s">
        <v>234</v>
      </c>
      <c r="E85" s="43" t="s">
        <v>235</v>
      </c>
      <c r="F85" s="43" t="s">
        <v>236</v>
      </c>
      <c r="G85" s="43" t="s">
        <v>237</v>
      </c>
      <c r="H85" s="44">
        <v>42424</v>
      </c>
      <c r="I85" s="43" t="s">
        <v>238</v>
      </c>
      <c r="J85" s="43" t="s">
        <v>101</v>
      </c>
      <c r="K85" s="43" t="s">
        <v>47</v>
      </c>
      <c r="L85" s="43" t="s">
        <v>36</v>
      </c>
      <c r="M85" s="43" t="s">
        <v>37</v>
      </c>
      <c r="N85" s="45">
        <v>229125</v>
      </c>
      <c r="O85" s="45">
        <v>238577</v>
      </c>
      <c r="P85" s="45">
        <v>9452</v>
      </c>
      <c r="Q85" s="46">
        <v>159.74</v>
      </c>
      <c r="R85" s="45">
        <v>0</v>
      </c>
      <c r="S85" s="45">
        <v>0</v>
      </c>
      <c r="T85" s="45">
        <v>0</v>
      </c>
      <c r="U85" s="46">
        <v>0</v>
      </c>
      <c r="V85" s="46">
        <v>0</v>
      </c>
      <c r="W85" s="46">
        <v>159.74</v>
      </c>
      <c r="X85" s="46">
        <v>0</v>
      </c>
      <c r="Y85" s="46">
        <v>159.74</v>
      </c>
      <c r="Z85" s="45">
        <v>24580</v>
      </c>
      <c r="AA85" s="62">
        <f>IFERROR(IF(D85="",AA84,VLOOKUP($F85,'FPO034'!$K$9:$R$251,6,FALSE)),"--")</f>
        <v>0</v>
      </c>
      <c r="AB85" s="47" t="str">
        <f t="shared" si="2"/>
        <v>Yes</v>
      </c>
      <c r="AC85" s="51">
        <f>IFERROR(IF(D85="",AC84,VLOOKUP($F85,'FPO034'!$K$9:$R$251,7,FALSE)),"--")</f>
        <v>1243.32</v>
      </c>
      <c r="AD85" s="48">
        <f>IFERROR(IF(D85="",AD84,VLOOKUP($F85,'FPO034'!$K$9:$R$251,4,FALSE)),"--")</f>
        <v>42290.643182870001</v>
      </c>
      <c r="AE85" s="54">
        <v>500</v>
      </c>
    </row>
    <row r="86" spans="1:31" outlineLevel="1" collapsed="1">
      <c r="A86" s="43"/>
      <c r="B86" s="43"/>
      <c r="C86" s="43"/>
      <c r="D86" s="43"/>
      <c r="E86" s="43"/>
      <c r="F86" s="60" t="s">
        <v>1315</v>
      </c>
      <c r="G86" s="43"/>
      <c r="H86" s="44"/>
      <c r="I86" s="43"/>
      <c r="J86" s="43"/>
      <c r="K86" s="43"/>
      <c r="L86" s="43"/>
      <c r="M86" s="43"/>
      <c r="N86" s="45"/>
      <c r="O86" s="45"/>
      <c r="P86" s="45"/>
      <c r="Q86" s="46"/>
      <c r="R86" s="45"/>
      <c r="S86" s="45"/>
      <c r="T86" s="45"/>
      <c r="U86" s="46"/>
      <c r="V86" s="46"/>
      <c r="W86" s="46"/>
      <c r="X86" s="46"/>
      <c r="Y86" s="46">
        <f>SUBTOTAL(9,Y85:Y85)</f>
        <v>159.74</v>
      </c>
      <c r="Z86" s="45"/>
      <c r="AA86" s="62">
        <f>IFERROR(IF(D86="",AA85,VLOOKUP($F86,'FPO034'!$K$9:$R$251,6,FALSE)),"--")</f>
        <v>0</v>
      </c>
      <c r="AB86" s="47" t="str">
        <f t="shared" si="2"/>
        <v>Yes</v>
      </c>
      <c r="AC86" s="51">
        <f>IFERROR(IF(D86="",AC85,VLOOKUP($F86,'FPO034'!$K$9:$R$251,7,FALSE)),"--")</f>
        <v>1243.32</v>
      </c>
      <c r="AD86" s="48">
        <f>IFERROR(IF(D86="",AD85,VLOOKUP($F86,'FPO034'!$K$9:$R$251,4,FALSE)),"--")</f>
        <v>42290.643182870001</v>
      </c>
      <c r="AE86" s="54">
        <v>500</v>
      </c>
    </row>
    <row r="87" spans="1:31" hidden="1" outlineLevel="2">
      <c r="A87" s="43" t="s">
        <v>26</v>
      </c>
      <c r="B87" s="43" t="s">
        <v>27</v>
      </c>
      <c r="C87" s="43" t="s">
        <v>55</v>
      </c>
      <c r="D87" s="43" t="s">
        <v>239</v>
      </c>
      <c r="E87" s="43" t="s">
        <v>240</v>
      </c>
      <c r="F87" s="43" t="s">
        <v>241</v>
      </c>
      <c r="G87" s="43" t="s">
        <v>242</v>
      </c>
      <c r="H87" s="44">
        <v>42198</v>
      </c>
      <c r="I87" s="43" t="s">
        <v>90</v>
      </c>
      <c r="J87" s="43" t="s">
        <v>243</v>
      </c>
      <c r="K87" s="43" t="s">
        <v>35</v>
      </c>
      <c r="L87" s="43" t="s">
        <v>36</v>
      </c>
      <c r="M87" s="43" t="s">
        <v>51</v>
      </c>
      <c r="N87" s="45">
        <v>1013</v>
      </c>
      <c r="O87" s="45">
        <v>1019</v>
      </c>
      <c r="P87" s="45">
        <v>6</v>
      </c>
      <c r="Q87" s="46">
        <v>0.1</v>
      </c>
      <c r="R87" s="45">
        <v>0</v>
      </c>
      <c r="S87" s="45">
        <v>0</v>
      </c>
      <c r="T87" s="45">
        <v>0</v>
      </c>
      <c r="U87" s="46">
        <v>0</v>
      </c>
      <c r="V87" s="46">
        <v>0</v>
      </c>
      <c r="W87" s="46">
        <v>0.1</v>
      </c>
      <c r="X87" s="46">
        <v>0</v>
      </c>
      <c r="Y87" s="46">
        <v>0.1</v>
      </c>
      <c r="Z87" s="45">
        <v>24580</v>
      </c>
      <c r="AA87" s="62">
        <f>IFERROR(IF(D87="",AA86,VLOOKUP($F87,'FPO034'!$K$9:$R$251,6,FALSE)),"--")</f>
        <v>17320.04</v>
      </c>
      <c r="AB87" s="47" t="str">
        <f t="shared" si="2"/>
        <v>--</v>
      </c>
      <c r="AC87" s="51">
        <f>IFERROR(IF(D87="",AC86,VLOOKUP($F87,'FPO034'!$K$9:$R$251,7,FALSE)),"--")</f>
        <v>35053</v>
      </c>
      <c r="AD87" s="48">
        <f>IFERROR(IF(D87="",AD86,VLOOKUP($F87,'FPO034'!$K$9:$R$251,4,FALSE)),"--")</f>
        <v>42291.675405089998</v>
      </c>
      <c r="AE87" s="54"/>
    </row>
    <row r="88" spans="1:31" hidden="1" outlineLevel="2">
      <c r="A88" s="43" t="s">
        <v>26</v>
      </c>
      <c r="B88" s="43" t="s">
        <v>27</v>
      </c>
      <c r="C88" s="43" t="s">
        <v>98</v>
      </c>
      <c r="D88" s="43" t="s">
        <v>244</v>
      </c>
      <c r="E88" s="43" t="s">
        <v>240</v>
      </c>
      <c r="F88" s="43" t="s">
        <v>241</v>
      </c>
      <c r="G88" s="43" t="s">
        <v>242</v>
      </c>
      <c r="H88" s="44">
        <v>42198</v>
      </c>
      <c r="I88" s="43" t="s">
        <v>90</v>
      </c>
      <c r="J88" s="43" t="s">
        <v>243</v>
      </c>
      <c r="K88" s="43" t="s">
        <v>35</v>
      </c>
      <c r="L88" s="43" t="s">
        <v>36</v>
      </c>
      <c r="M88" s="43" t="s">
        <v>51</v>
      </c>
      <c r="N88" s="45">
        <v>96249</v>
      </c>
      <c r="O88" s="45">
        <v>108238</v>
      </c>
      <c r="P88" s="45">
        <v>11989</v>
      </c>
      <c r="Q88" s="46">
        <v>202.61</v>
      </c>
      <c r="R88" s="45">
        <v>78884</v>
      </c>
      <c r="S88" s="45">
        <v>81572</v>
      </c>
      <c r="T88" s="45">
        <v>2688</v>
      </c>
      <c r="U88" s="46">
        <v>160.74</v>
      </c>
      <c r="V88" s="46">
        <v>0</v>
      </c>
      <c r="W88" s="46">
        <v>363.35</v>
      </c>
      <c r="X88" s="46">
        <v>0</v>
      </c>
      <c r="Y88" s="46">
        <v>363.35</v>
      </c>
      <c r="Z88" s="45">
        <v>24580</v>
      </c>
      <c r="AA88" s="62">
        <f>IFERROR(IF(D88="",AA87,VLOOKUP($F88,'FPO034'!$K$9:$R$251,6,FALSE)),"--")</f>
        <v>17320.04</v>
      </c>
      <c r="AB88" s="47" t="str">
        <f t="shared" si="2"/>
        <v>--</v>
      </c>
      <c r="AC88" s="51">
        <f>IFERROR(IF(D88="",AC87,VLOOKUP($F88,'FPO034'!$K$9:$R$251,7,FALSE)),"--")</f>
        <v>35053</v>
      </c>
      <c r="AD88" s="48">
        <f>IFERROR(IF(D88="",AD87,VLOOKUP($F88,'FPO034'!$K$9:$R$251,4,FALSE)),"--")</f>
        <v>42291.675405089998</v>
      </c>
      <c r="AE88" s="54"/>
    </row>
    <row r="89" spans="1:31" hidden="1" outlineLevel="2">
      <c r="A89" s="43" t="s">
        <v>26</v>
      </c>
      <c r="B89" s="43" t="s">
        <v>27</v>
      </c>
      <c r="C89" s="43" t="s">
        <v>140</v>
      </c>
      <c r="D89" s="43" t="s">
        <v>245</v>
      </c>
      <c r="E89" s="43" t="s">
        <v>240</v>
      </c>
      <c r="F89" s="43" t="s">
        <v>241</v>
      </c>
      <c r="G89" s="43" t="s">
        <v>242</v>
      </c>
      <c r="H89" s="44">
        <v>42199</v>
      </c>
      <c r="I89" s="43" t="s">
        <v>90</v>
      </c>
      <c r="J89" s="43" t="s">
        <v>243</v>
      </c>
      <c r="K89" s="43" t="s">
        <v>35</v>
      </c>
      <c r="L89" s="43" t="s">
        <v>36</v>
      </c>
      <c r="M89" s="43" t="s">
        <v>51</v>
      </c>
      <c r="N89" s="45">
        <v>5987</v>
      </c>
      <c r="O89" s="45">
        <v>6509</v>
      </c>
      <c r="P89" s="45">
        <v>522</v>
      </c>
      <c r="Q89" s="46">
        <v>8.82</v>
      </c>
      <c r="R89" s="45">
        <v>10366</v>
      </c>
      <c r="S89" s="45">
        <v>10868</v>
      </c>
      <c r="T89" s="45">
        <v>502</v>
      </c>
      <c r="U89" s="46">
        <v>30.02</v>
      </c>
      <c r="V89" s="46">
        <v>0</v>
      </c>
      <c r="W89" s="46">
        <v>38.840000000000003</v>
      </c>
      <c r="X89" s="46">
        <v>0</v>
      </c>
      <c r="Y89" s="46">
        <v>38.840000000000003</v>
      </c>
      <c r="Z89" s="45">
        <v>24580</v>
      </c>
      <c r="AA89" s="62">
        <f>IFERROR(IF(D89="",AA88,VLOOKUP($F89,'FPO034'!$K$9:$R$251,6,FALSE)),"--")</f>
        <v>17320.04</v>
      </c>
      <c r="AB89" s="47" t="str">
        <f t="shared" si="2"/>
        <v>--</v>
      </c>
      <c r="AC89" s="51">
        <f>IFERROR(IF(D89="",AC88,VLOOKUP($F89,'FPO034'!$K$9:$R$251,7,FALSE)),"--")</f>
        <v>35053</v>
      </c>
      <c r="AD89" s="48">
        <f>IFERROR(IF(D89="",AD88,VLOOKUP($F89,'FPO034'!$K$9:$R$251,4,FALSE)),"--")</f>
        <v>42291.675405089998</v>
      </c>
      <c r="AE89" s="54"/>
    </row>
    <row r="90" spans="1:31" hidden="1" outlineLevel="2">
      <c r="A90" s="43" t="s">
        <v>26</v>
      </c>
      <c r="B90" s="43" t="s">
        <v>27</v>
      </c>
      <c r="C90" s="43" t="s">
        <v>98</v>
      </c>
      <c r="D90" s="43" t="s">
        <v>246</v>
      </c>
      <c r="E90" s="43" t="s">
        <v>240</v>
      </c>
      <c r="F90" s="43" t="s">
        <v>241</v>
      </c>
      <c r="G90" s="43" t="s">
        <v>242</v>
      </c>
      <c r="H90" s="44">
        <v>42199</v>
      </c>
      <c r="I90" s="43" t="s">
        <v>90</v>
      </c>
      <c r="J90" s="43" t="s">
        <v>243</v>
      </c>
      <c r="K90" s="43" t="s">
        <v>35</v>
      </c>
      <c r="L90" s="43" t="s">
        <v>36</v>
      </c>
      <c r="M90" s="43" t="s">
        <v>51</v>
      </c>
      <c r="N90" s="45">
        <v>125366</v>
      </c>
      <c r="O90" s="45">
        <v>129426</v>
      </c>
      <c r="P90" s="45">
        <v>4060</v>
      </c>
      <c r="Q90" s="46">
        <v>68.61</v>
      </c>
      <c r="R90" s="45">
        <v>104538</v>
      </c>
      <c r="S90" s="45">
        <v>110966</v>
      </c>
      <c r="T90" s="45">
        <v>6428</v>
      </c>
      <c r="U90" s="46">
        <v>384.39</v>
      </c>
      <c r="V90" s="46">
        <v>0</v>
      </c>
      <c r="W90" s="46">
        <v>453</v>
      </c>
      <c r="X90" s="46">
        <v>0</v>
      </c>
      <c r="Y90" s="46">
        <v>453</v>
      </c>
      <c r="Z90" s="45">
        <v>24580</v>
      </c>
      <c r="AA90" s="62">
        <f>IFERROR(IF(D90="",AA89,VLOOKUP($F90,'FPO034'!$K$9:$R$251,6,FALSE)),"--")</f>
        <v>17320.04</v>
      </c>
      <c r="AB90" s="47" t="str">
        <f t="shared" si="2"/>
        <v>--</v>
      </c>
      <c r="AC90" s="51">
        <f>IFERROR(IF(D90="",AC89,VLOOKUP($F90,'FPO034'!$K$9:$R$251,7,FALSE)),"--")</f>
        <v>35053</v>
      </c>
      <c r="AD90" s="48">
        <f>IFERROR(IF(D90="",AD89,VLOOKUP($F90,'FPO034'!$K$9:$R$251,4,FALSE)),"--")</f>
        <v>42291.675405089998</v>
      </c>
      <c r="AE90" s="54"/>
    </row>
    <row r="91" spans="1:31" hidden="1" outlineLevel="2">
      <c r="A91" s="43" t="s">
        <v>26</v>
      </c>
      <c r="B91" s="43" t="s">
        <v>27</v>
      </c>
      <c r="C91" s="43" t="s">
        <v>98</v>
      </c>
      <c r="D91" s="43" t="s">
        <v>247</v>
      </c>
      <c r="E91" s="43" t="s">
        <v>240</v>
      </c>
      <c r="F91" s="43" t="s">
        <v>241</v>
      </c>
      <c r="G91" s="43" t="s">
        <v>242</v>
      </c>
      <c r="H91" s="44">
        <v>42199</v>
      </c>
      <c r="I91" s="43" t="s">
        <v>90</v>
      </c>
      <c r="J91" s="43" t="s">
        <v>243</v>
      </c>
      <c r="K91" s="43" t="s">
        <v>35</v>
      </c>
      <c r="L91" s="43" t="s">
        <v>36</v>
      </c>
      <c r="M91" s="43" t="s">
        <v>51</v>
      </c>
      <c r="N91" s="45">
        <v>19504</v>
      </c>
      <c r="O91" s="45">
        <v>20627</v>
      </c>
      <c r="P91" s="45">
        <v>1123</v>
      </c>
      <c r="Q91" s="46">
        <v>18.98</v>
      </c>
      <c r="R91" s="45">
        <v>17828</v>
      </c>
      <c r="S91" s="45">
        <v>20054</v>
      </c>
      <c r="T91" s="45">
        <v>2226</v>
      </c>
      <c r="U91" s="46">
        <v>133.11000000000001</v>
      </c>
      <c r="V91" s="46">
        <v>0</v>
      </c>
      <c r="W91" s="46">
        <v>152.09</v>
      </c>
      <c r="X91" s="46">
        <v>0</v>
      </c>
      <c r="Y91" s="46">
        <v>152.09</v>
      </c>
      <c r="Z91" s="45">
        <v>24580</v>
      </c>
      <c r="AA91" s="62">
        <f>IFERROR(IF(D91="",AA90,VLOOKUP($F91,'FPO034'!$K$9:$R$251,6,FALSE)),"--")</f>
        <v>17320.04</v>
      </c>
      <c r="AB91" s="47" t="str">
        <f t="shared" si="2"/>
        <v>--</v>
      </c>
      <c r="AC91" s="51">
        <f>IFERROR(IF(D91="",AC90,VLOOKUP($F91,'FPO034'!$K$9:$R$251,7,FALSE)),"--")</f>
        <v>35053</v>
      </c>
      <c r="AD91" s="48">
        <f>IFERROR(IF(D91="",AD90,VLOOKUP($F91,'FPO034'!$K$9:$R$251,4,FALSE)),"--")</f>
        <v>42291.675405089998</v>
      </c>
      <c r="AE91" s="54"/>
    </row>
    <row r="92" spans="1:31" hidden="1" outlineLevel="2">
      <c r="A92" s="43" t="s">
        <v>26</v>
      </c>
      <c r="B92" s="43" t="s">
        <v>27</v>
      </c>
      <c r="C92" s="43" t="s">
        <v>140</v>
      </c>
      <c r="D92" s="43" t="s">
        <v>248</v>
      </c>
      <c r="E92" s="43" t="s">
        <v>240</v>
      </c>
      <c r="F92" s="43" t="s">
        <v>241</v>
      </c>
      <c r="G92" s="43" t="s">
        <v>242</v>
      </c>
      <c r="H92" s="44">
        <v>42199</v>
      </c>
      <c r="I92" s="43" t="s">
        <v>90</v>
      </c>
      <c r="J92" s="43" t="s">
        <v>243</v>
      </c>
      <c r="K92" s="43" t="s">
        <v>35</v>
      </c>
      <c r="L92" s="43" t="s">
        <v>36</v>
      </c>
      <c r="M92" s="43" t="s">
        <v>51</v>
      </c>
      <c r="N92" s="45">
        <v>1364</v>
      </c>
      <c r="O92" s="45">
        <v>1428</v>
      </c>
      <c r="P92" s="45">
        <v>64</v>
      </c>
      <c r="Q92" s="46">
        <v>1.08</v>
      </c>
      <c r="R92" s="45">
        <v>3119</v>
      </c>
      <c r="S92" s="45">
        <v>3246</v>
      </c>
      <c r="T92" s="45">
        <v>127</v>
      </c>
      <c r="U92" s="46">
        <v>7.59</v>
      </c>
      <c r="V92" s="46">
        <v>0</v>
      </c>
      <c r="W92" s="46">
        <v>8.67</v>
      </c>
      <c r="X92" s="46">
        <v>0</v>
      </c>
      <c r="Y92" s="46">
        <v>8.67</v>
      </c>
      <c r="Z92" s="45">
        <v>24580</v>
      </c>
      <c r="AA92" s="62">
        <f>IFERROR(IF(D92="",AA91,VLOOKUP($F92,'FPO034'!$K$9:$R$251,6,FALSE)),"--")</f>
        <v>17320.04</v>
      </c>
      <c r="AB92" s="47" t="str">
        <f t="shared" si="2"/>
        <v>--</v>
      </c>
      <c r="AC92" s="51">
        <f>IFERROR(IF(D92="",AC91,VLOOKUP($F92,'FPO034'!$K$9:$R$251,7,FALSE)),"--")</f>
        <v>35053</v>
      </c>
      <c r="AD92" s="48">
        <f>IFERROR(IF(D92="",AD91,VLOOKUP($F92,'FPO034'!$K$9:$R$251,4,FALSE)),"--")</f>
        <v>42291.675405089998</v>
      </c>
      <c r="AE92" s="54"/>
    </row>
    <row r="93" spans="1:31" outlineLevel="1" collapsed="1">
      <c r="A93" s="43"/>
      <c r="B93" s="43"/>
      <c r="C93" s="43"/>
      <c r="D93" s="43"/>
      <c r="E93" s="43"/>
      <c r="F93" s="60" t="s">
        <v>1316</v>
      </c>
      <c r="G93" s="43"/>
      <c r="H93" s="44"/>
      <c r="I93" s="43"/>
      <c r="J93" s="43"/>
      <c r="K93" s="43"/>
      <c r="L93" s="43"/>
      <c r="M93" s="43"/>
      <c r="N93" s="45"/>
      <c r="O93" s="45"/>
      <c r="P93" s="45"/>
      <c r="Q93" s="46"/>
      <c r="R93" s="45"/>
      <c r="S93" s="45"/>
      <c r="T93" s="45"/>
      <c r="U93" s="46"/>
      <c r="V93" s="46"/>
      <c r="W93" s="46"/>
      <c r="X93" s="46"/>
      <c r="Y93" s="46">
        <f>SUBTOTAL(9,Y87:Y92)</f>
        <v>1016.0500000000001</v>
      </c>
      <c r="Z93" s="45"/>
      <c r="AA93" s="62">
        <f>IFERROR(IF(D93="",AA92,VLOOKUP($F93,'FPO034'!$K$9:$R$251,6,FALSE)),"--")</f>
        <v>17320.04</v>
      </c>
      <c r="AB93" s="47" t="str">
        <f t="shared" si="2"/>
        <v>--</v>
      </c>
      <c r="AC93" s="51">
        <f>IFERROR(IF(D93="",AC92,VLOOKUP($F93,'FPO034'!$K$9:$R$251,7,FALSE)),"--")</f>
        <v>35053</v>
      </c>
      <c r="AD93" s="48">
        <f>IFERROR(IF(D93="",AD92,VLOOKUP($F93,'FPO034'!$K$9:$R$251,4,FALSE)),"--")</f>
        <v>42291.675405089998</v>
      </c>
      <c r="AE93" s="54"/>
    </row>
    <row r="94" spans="1:31" hidden="1" outlineLevel="2">
      <c r="A94" s="43" t="s">
        <v>26</v>
      </c>
      <c r="B94" s="43" t="s">
        <v>27</v>
      </c>
      <c r="C94" s="43" t="s">
        <v>249</v>
      </c>
      <c r="D94" s="43" t="s">
        <v>250</v>
      </c>
      <c r="E94" s="43" t="s">
        <v>240</v>
      </c>
      <c r="F94" s="43" t="s">
        <v>251</v>
      </c>
      <c r="G94" s="43" t="s">
        <v>252</v>
      </c>
      <c r="H94" s="44">
        <v>42199</v>
      </c>
      <c r="I94" s="43" t="s">
        <v>90</v>
      </c>
      <c r="J94" s="43" t="s">
        <v>243</v>
      </c>
      <c r="K94" s="43" t="s">
        <v>35</v>
      </c>
      <c r="L94" s="43" t="s">
        <v>36</v>
      </c>
      <c r="M94" s="43" t="s">
        <v>51</v>
      </c>
      <c r="N94" s="45">
        <v>29920</v>
      </c>
      <c r="O94" s="45">
        <v>31735</v>
      </c>
      <c r="P94" s="45">
        <v>1815</v>
      </c>
      <c r="Q94" s="46">
        <v>30.67</v>
      </c>
      <c r="R94" s="45">
        <v>0</v>
      </c>
      <c r="S94" s="45">
        <v>0</v>
      </c>
      <c r="T94" s="45">
        <v>0</v>
      </c>
      <c r="U94" s="46">
        <v>0</v>
      </c>
      <c r="V94" s="46">
        <v>0</v>
      </c>
      <c r="W94" s="46">
        <v>30.67</v>
      </c>
      <c r="X94" s="46">
        <v>0</v>
      </c>
      <c r="Y94" s="46">
        <v>30.67</v>
      </c>
      <c r="Z94" s="45">
        <v>24580</v>
      </c>
      <c r="AA94" s="62">
        <f>IFERROR(IF(D94="",AA93,VLOOKUP($F94,'FPO034'!$K$9:$R$251,6,FALSE)),"--")</f>
        <v>0</v>
      </c>
      <c r="AB94" s="47" t="str">
        <f t="shared" si="2"/>
        <v>Yes</v>
      </c>
      <c r="AC94" s="51">
        <f>IFERROR(IF(D94="",AC93,VLOOKUP($F94,'FPO034'!$K$9:$R$251,7,FALSE)),"--")</f>
        <v>1014</v>
      </c>
      <c r="AD94" s="48">
        <f>IFERROR(IF(D94="",AD93,VLOOKUP($F94,'FPO034'!$K$9:$R$251,4,FALSE)),"--")</f>
        <v>42293.675960640001</v>
      </c>
      <c r="AE94" s="54"/>
    </row>
    <row r="95" spans="1:31" outlineLevel="1" collapsed="1">
      <c r="A95" s="43"/>
      <c r="B95" s="43"/>
      <c r="C95" s="43"/>
      <c r="D95" s="43"/>
      <c r="E95" s="43"/>
      <c r="F95" s="60" t="s">
        <v>1317</v>
      </c>
      <c r="G95" s="43"/>
      <c r="H95" s="44"/>
      <c r="I95" s="43"/>
      <c r="J95" s="43"/>
      <c r="K95" s="43"/>
      <c r="L95" s="43"/>
      <c r="M95" s="43"/>
      <c r="N95" s="45"/>
      <c r="O95" s="45"/>
      <c r="P95" s="45"/>
      <c r="Q95" s="46"/>
      <c r="R95" s="45"/>
      <c r="S95" s="45"/>
      <c r="T95" s="45"/>
      <c r="U95" s="46"/>
      <c r="V95" s="46"/>
      <c r="W95" s="46"/>
      <c r="X95" s="46"/>
      <c r="Y95" s="46">
        <f>SUBTOTAL(9,Y94:Y94)</f>
        <v>30.67</v>
      </c>
      <c r="Z95" s="45"/>
      <c r="AA95" s="62">
        <f>IFERROR(IF(D95="",AA94,VLOOKUP($F95,'FPO034'!$K$9:$R$251,6,FALSE)),"--")</f>
        <v>0</v>
      </c>
      <c r="AB95" s="47" t="str">
        <f t="shared" si="2"/>
        <v>Yes</v>
      </c>
      <c r="AC95" s="51">
        <f>IFERROR(IF(D95="",AC94,VLOOKUP($F95,'FPO034'!$K$9:$R$251,7,FALSE)),"--")</f>
        <v>1014</v>
      </c>
      <c r="AD95" s="48">
        <f>IFERROR(IF(D95="",AD94,VLOOKUP($F95,'FPO034'!$K$9:$R$251,4,FALSE)),"--")</f>
        <v>42293.675960640001</v>
      </c>
      <c r="AE95" s="54">
        <v>500</v>
      </c>
    </row>
    <row r="96" spans="1:31" hidden="1" outlineLevel="2">
      <c r="A96" s="43" t="s">
        <v>26</v>
      </c>
      <c r="B96" s="43" t="s">
        <v>27</v>
      </c>
      <c r="C96" s="43" t="s">
        <v>140</v>
      </c>
      <c r="D96" s="43" t="s">
        <v>253</v>
      </c>
      <c r="E96" s="43" t="s">
        <v>254</v>
      </c>
      <c r="F96" s="43" t="s">
        <v>255</v>
      </c>
      <c r="G96" s="43" t="s">
        <v>256</v>
      </c>
      <c r="H96" s="44">
        <v>42389</v>
      </c>
      <c r="I96" s="43" t="s">
        <v>164</v>
      </c>
      <c r="J96" s="43" t="s">
        <v>257</v>
      </c>
      <c r="K96" s="43" t="s">
        <v>35</v>
      </c>
      <c r="L96" s="43" t="s">
        <v>36</v>
      </c>
      <c r="M96" s="43" t="s">
        <v>51</v>
      </c>
      <c r="N96" s="45">
        <v>22896</v>
      </c>
      <c r="O96" s="45">
        <v>22942</v>
      </c>
      <c r="P96" s="45">
        <v>46</v>
      </c>
      <c r="Q96" s="46">
        <v>0.78</v>
      </c>
      <c r="R96" s="45">
        <v>1126</v>
      </c>
      <c r="S96" s="45">
        <v>1219</v>
      </c>
      <c r="T96" s="45">
        <v>93</v>
      </c>
      <c r="U96" s="46">
        <v>5.56</v>
      </c>
      <c r="V96" s="46">
        <v>0</v>
      </c>
      <c r="W96" s="46">
        <v>6.34</v>
      </c>
      <c r="X96" s="46">
        <v>0</v>
      </c>
      <c r="Y96" s="46">
        <v>6.34</v>
      </c>
      <c r="Z96" s="45">
        <v>24580</v>
      </c>
      <c r="AA96" s="62">
        <f>IFERROR(IF(D96="",AA95,VLOOKUP($F96,'FPO034'!$K$9:$R$251,6,FALSE)),"--")</f>
        <v>10549.79</v>
      </c>
      <c r="AB96" s="47" t="str">
        <f t="shared" si="2"/>
        <v>--</v>
      </c>
      <c r="AC96" s="51">
        <f>IFERROR(IF(D96="",AC95,VLOOKUP($F96,'FPO034'!$K$9:$R$251,7,FALSE)),"--")</f>
        <v>42333.95</v>
      </c>
      <c r="AD96" s="48">
        <f>IFERROR(IF(D96="",AD95,VLOOKUP($F96,'FPO034'!$K$9:$R$251,4,FALSE)),"--")</f>
        <v>42296.66465277</v>
      </c>
      <c r="AE96" s="54"/>
    </row>
    <row r="97" spans="1:31" hidden="1" outlineLevel="2">
      <c r="A97" s="43" t="s">
        <v>26</v>
      </c>
      <c r="B97" s="43" t="s">
        <v>27</v>
      </c>
      <c r="C97" s="43" t="s">
        <v>48</v>
      </c>
      <c r="D97" s="43" t="s">
        <v>258</v>
      </c>
      <c r="E97" s="43" t="s">
        <v>254</v>
      </c>
      <c r="F97" s="43" t="s">
        <v>255</v>
      </c>
      <c r="G97" s="43" t="s">
        <v>256</v>
      </c>
      <c r="H97" s="44">
        <v>42215</v>
      </c>
      <c r="I97" s="43" t="s">
        <v>90</v>
      </c>
      <c r="J97" s="43" t="s">
        <v>257</v>
      </c>
      <c r="K97" s="43" t="s">
        <v>35</v>
      </c>
      <c r="L97" s="43" t="s">
        <v>36</v>
      </c>
      <c r="M97" s="43" t="s">
        <v>51</v>
      </c>
      <c r="N97" s="45">
        <v>78845</v>
      </c>
      <c r="O97" s="45">
        <v>81795</v>
      </c>
      <c r="P97" s="45">
        <v>2950</v>
      </c>
      <c r="Q97" s="46">
        <v>49.86</v>
      </c>
      <c r="R97" s="45">
        <v>1</v>
      </c>
      <c r="S97" s="45">
        <v>1</v>
      </c>
      <c r="T97" s="45">
        <v>0</v>
      </c>
      <c r="U97" s="46">
        <v>0</v>
      </c>
      <c r="V97" s="46">
        <v>0</v>
      </c>
      <c r="W97" s="46">
        <v>49.86</v>
      </c>
      <c r="X97" s="46">
        <v>0</v>
      </c>
      <c r="Y97" s="46">
        <v>49.86</v>
      </c>
      <c r="Z97" s="45">
        <v>24580</v>
      </c>
      <c r="AA97" s="62">
        <f>IFERROR(IF(D97="",AA96,VLOOKUP($F97,'FPO034'!$K$9:$R$251,6,FALSE)),"--")</f>
        <v>10549.79</v>
      </c>
      <c r="AB97" s="47" t="str">
        <f t="shared" si="2"/>
        <v>--</v>
      </c>
      <c r="AC97" s="51">
        <f>IFERROR(IF(D97="",AC96,VLOOKUP($F97,'FPO034'!$K$9:$R$251,7,FALSE)),"--")</f>
        <v>42333.95</v>
      </c>
      <c r="AD97" s="48">
        <f>IFERROR(IF(D97="",AD96,VLOOKUP($F97,'FPO034'!$K$9:$R$251,4,FALSE)),"--")</f>
        <v>42296.66465277</v>
      </c>
      <c r="AE97" s="54"/>
    </row>
    <row r="98" spans="1:31" hidden="1" outlineLevel="2">
      <c r="A98" s="43" t="s">
        <v>26</v>
      </c>
      <c r="B98" s="43" t="s">
        <v>27</v>
      </c>
      <c r="C98" s="43" t="s">
        <v>48</v>
      </c>
      <c r="D98" s="43" t="s">
        <v>259</v>
      </c>
      <c r="E98" s="43" t="s">
        <v>254</v>
      </c>
      <c r="F98" s="43" t="s">
        <v>255</v>
      </c>
      <c r="G98" s="43" t="s">
        <v>256</v>
      </c>
      <c r="H98" s="44">
        <v>42223</v>
      </c>
      <c r="I98" s="43"/>
      <c r="J98" s="43" t="s">
        <v>257</v>
      </c>
      <c r="K98" s="43" t="s">
        <v>47</v>
      </c>
      <c r="L98" s="43" t="s">
        <v>36</v>
      </c>
      <c r="M98" s="43" t="s">
        <v>37</v>
      </c>
      <c r="N98" s="45">
        <v>58844</v>
      </c>
      <c r="O98" s="45">
        <v>58844</v>
      </c>
      <c r="P98" s="45">
        <v>0</v>
      </c>
      <c r="Q98" s="46">
        <v>0</v>
      </c>
      <c r="R98" s="45">
        <v>0</v>
      </c>
      <c r="S98" s="45">
        <v>0</v>
      </c>
      <c r="T98" s="45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5">
        <v>24580</v>
      </c>
      <c r="AA98" s="62">
        <f>IFERROR(IF(D98="",AA97,VLOOKUP($F98,'FPO034'!$K$9:$R$251,6,FALSE)),"--")</f>
        <v>10549.79</v>
      </c>
      <c r="AB98" s="47" t="str">
        <f t="shared" si="2"/>
        <v>--</v>
      </c>
      <c r="AC98" s="51">
        <f>IFERROR(IF(D98="",AC97,VLOOKUP($F98,'FPO034'!$K$9:$R$251,7,FALSE)),"--")</f>
        <v>42333.95</v>
      </c>
      <c r="AD98" s="48">
        <f>IFERROR(IF(D98="",AD97,VLOOKUP($F98,'FPO034'!$K$9:$R$251,4,FALSE)),"--")</f>
        <v>42296.66465277</v>
      </c>
      <c r="AE98" s="54"/>
    </row>
    <row r="99" spans="1:31" hidden="1" outlineLevel="2">
      <c r="A99" s="43" t="s">
        <v>26</v>
      </c>
      <c r="B99" s="43" t="s">
        <v>27</v>
      </c>
      <c r="C99" s="43" t="s">
        <v>60</v>
      </c>
      <c r="D99" s="43" t="s">
        <v>260</v>
      </c>
      <c r="E99" s="43" t="s">
        <v>254</v>
      </c>
      <c r="F99" s="43" t="s">
        <v>255</v>
      </c>
      <c r="G99" s="43" t="s">
        <v>256</v>
      </c>
      <c r="H99" s="44">
        <v>42215</v>
      </c>
      <c r="I99" s="43" t="s">
        <v>90</v>
      </c>
      <c r="J99" s="43" t="s">
        <v>257</v>
      </c>
      <c r="K99" s="43" t="s">
        <v>35</v>
      </c>
      <c r="L99" s="43" t="s">
        <v>36</v>
      </c>
      <c r="M99" s="43" t="s">
        <v>51</v>
      </c>
      <c r="N99" s="45">
        <v>45517</v>
      </c>
      <c r="O99" s="45">
        <v>54981</v>
      </c>
      <c r="P99" s="45">
        <v>9464</v>
      </c>
      <c r="Q99" s="46">
        <v>159.94</v>
      </c>
      <c r="R99" s="45">
        <v>2</v>
      </c>
      <c r="S99" s="45">
        <v>2</v>
      </c>
      <c r="T99" s="45">
        <v>0</v>
      </c>
      <c r="U99" s="46">
        <v>0</v>
      </c>
      <c r="V99" s="46">
        <v>0</v>
      </c>
      <c r="W99" s="46">
        <v>159.94</v>
      </c>
      <c r="X99" s="46">
        <v>0</v>
      </c>
      <c r="Y99" s="46">
        <v>159.94</v>
      </c>
      <c r="Z99" s="45">
        <v>24580</v>
      </c>
      <c r="AA99" s="62">
        <f>IFERROR(IF(D99="",AA98,VLOOKUP($F99,'FPO034'!$K$9:$R$251,6,FALSE)),"--")</f>
        <v>10549.79</v>
      </c>
      <c r="AB99" s="47" t="str">
        <f t="shared" si="2"/>
        <v>--</v>
      </c>
      <c r="AC99" s="51">
        <f>IFERROR(IF(D99="",AC98,VLOOKUP($F99,'FPO034'!$K$9:$R$251,7,FALSE)),"--")</f>
        <v>42333.95</v>
      </c>
      <c r="AD99" s="48">
        <f>IFERROR(IF(D99="",AD98,VLOOKUP($F99,'FPO034'!$K$9:$R$251,4,FALSE)),"--")</f>
        <v>42296.66465277</v>
      </c>
      <c r="AE99" s="54"/>
    </row>
    <row r="100" spans="1:31" hidden="1" outlineLevel="2">
      <c r="A100" s="43" t="s">
        <v>26</v>
      </c>
      <c r="B100" s="43" t="s">
        <v>27</v>
      </c>
      <c r="C100" s="43" t="s">
        <v>60</v>
      </c>
      <c r="D100" s="43" t="s">
        <v>261</v>
      </c>
      <c r="E100" s="43" t="s">
        <v>254</v>
      </c>
      <c r="F100" s="43" t="s">
        <v>255</v>
      </c>
      <c r="G100" s="43" t="s">
        <v>256</v>
      </c>
      <c r="H100" s="44">
        <v>42214</v>
      </c>
      <c r="I100" s="43" t="s">
        <v>90</v>
      </c>
      <c r="J100" s="43" t="s">
        <v>257</v>
      </c>
      <c r="K100" s="43" t="s">
        <v>35</v>
      </c>
      <c r="L100" s="43" t="s">
        <v>36</v>
      </c>
      <c r="M100" s="43" t="s">
        <v>51</v>
      </c>
      <c r="N100" s="45">
        <v>28760</v>
      </c>
      <c r="O100" s="45">
        <v>33004</v>
      </c>
      <c r="P100" s="45">
        <v>4244</v>
      </c>
      <c r="Q100" s="46">
        <v>71.72</v>
      </c>
      <c r="R100" s="45">
        <v>0</v>
      </c>
      <c r="S100" s="45">
        <v>0</v>
      </c>
      <c r="T100" s="45">
        <v>0</v>
      </c>
      <c r="U100" s="46">
        <v>0</v>
      </c>
      <c r="V100" s="46">
        <v>0</v>
      </c>
      <c r="W100" s="46">
        <v>71.72</v>
      </c>
      <c r="X100" s="46">
        <v>0</v>
      </c>
      <c r="Y100" s="46">
        <v>71.72</v>
      </c>
      <c r="Z100" s="45">
        <v>24580</v>
      </c>
      <c r="AA100" s="62">
        <f>IFERROR(IF(D100="",AA99,VLOOKUP($F100,'FPO034'!$K$9:$R$251,6,FALSE)),"--")</f>
        <v>10549.79</v>
      </c>
      <c r="AB100" s="47" t="str">
        <f t="shared" si="2"/>
        <v>--</v>
      </c>
      <c r="AC100" s="51">
        <f>IFERROR(IF(D100="",AC99,VLOOKUP($F100,'FPO034'!$K$9:$R$251,7,FALSE)),"--")</f>
        <v>42333.95</v>
      </c>
      <c r="AD100" s="48">
        <f>IFERROR(IF(D100="",AD99,VLOOKUP($F100,'FPO034'!$K$9:$R$251,4,FALSE)),"--")</f>
        <v>42296.66465277</v>
      </c>
      <c r="AE100" s="54"/>
    </row>
    <row r="101" spans="1:31" hidden="1" outlineLevel="2">
      <c r="A101" s="43" t="s">
        <v>26</v>
      </c>
      <c r="B101" s="43" t="s">
        <v>27</v>
      </c>
      <c r="C101" s="43" t="s">
        <v>60</v>
      </c>
      <c r="D101" s="43" t="s">
        <v>262</v>
      </c>
      <c r="E101" s="43" t="s">
        <v>254</v>
      </c>
      <c r="F101" s="43" t="s">
        <v>255</v>
      </c>
      <c r="G101" s="43" t="s">
        <v>256</v>
      </c>
      <c r="H101" s="44">
        <v>42214</v>
      </c>
      <c r="I101" s="43" t="s">
        <v>90</v>
      </c>
      <c r="J101" s="43" t="s">
        <v>257</v>
      </c>
      <c r="K101" s="43" t="s">
        <v>35</v>
      </c>
      <c r="L101" s="43" t="s">
        <v>36</v>
      </c>
      <c r="M101" s="43" t="s">
        <v>51</v>
      </c>
      <c r="N101" s="45">
        <v>95933</v>
      </c>
      <c r="O101" s="45">
        <v>105223</v>
      </c>
      <c r="P101" s="45">
        <v>9290</v>
      </c>
      <c r="Q101" s="46">
        <v>157</v>
      </c>
      <c r="R101" s="45">
        <v>0</v>
      </c>
      <c r="S101" s="45">
        <v>0</v>
      </c>
      <c r="T101" s="45">
        <v>0</v>
      </c>
      <c r="U101" s="46">
        <v>0</v>
      </c>
      <c r="V101" s="46">
        <v>0</v>
      </c>
      <c r="W101" s="46">
        <v>157</v>
      </c>
      <c r="X101" s="46">
        <v>0</v>
      </c>
      <c r="Y101" s="46">
        <v>157</v>
      </c>
      <c r="Z101" s="45">
        <v>24580</v>
      </c>
      <c r="AA101" s="62">
        <f>IFERROR(IF(D101="",AA100,VLOOKUP($F101,'FPO034'!$K$9:$R$251,6,FALSE)),"--")</f>
        <v>10549.79</v>
      </c>
      <c r="AB101" s="47" t="str">
        <f t="shared" si="2"/>
        <v>--</v>
      </c>
      <c r="AC101" s="51">
        <f>IFERROR(IF(D101="",AC100,VLOOKUP($F101,'FPO034'!$K$9:$R$251,7,FALSE)),"--")</f>
        <v>42333.95</v>
      </c>
      <c r="AD101" s="48">
        <f>IFERROR(IF(D101="",AD100,VLOOKUP($F101,'FPO034'!$K$9:$R$251,4,FALSE)),"--")</f>
        <v>42296.66465277</v>
      </c>
      <c r="AE101" s="54"/>
    </row>
    <row r="102" spans="1:31" hidden="1" outlineLevel="2">
      <c r="A102" s="43" t="s">
        <v>26</v>
      </c>
      <c r="B102" s="43" t="s">
        <v>27</v>
      </c>
      <c r="C102" s="43" t="s">
        <v>263</v>
      </c>
      <c r="D102" s="43" t="s">
        <v>264</v>
      </c>
      <c r="E102" s="43" t="s">
        <v>254</v>
      </c>
      <c r="F102" s="43" t="s">
        <v>255</v>
      </c>
      <c r="G102" s="43" t="s">
        <v>256</v>
      </c>
      <c r="H102" s="44">
        <v>42389</v>
      </c>
      <c r="I102" s="43" t="s">
        <v>164</v>
      </c>
      <c r="J102" s="43" t="s">
        <v>257</v>
      </c>
      <c r="K102" s="43" t="s">
        <v>35</v>
      </c>
      <c r="L102" s="43" t="s">
        <v>36</v>
      </c>
      <c r="M102" s="43" t="s">
        <v>51</v>
      </c>
      <c r="N102" s="45">
        <v>12243</v>
      </c>
      <c r="O102" s="45">
        <v>14212</v>
      </c>
      <c r="P102" s="45">
        <v>1969</v>
      </c>
      <c r="Q102" s="46">
        <v>33.28</v>
      </c>
      <c r="R102" s="45">
        <v>5909</v>
      </c>
      <c r="S102" s="45">
        <v>6394</v>
      </c>
      <c r="T102" s="45">
        <v>485</v>
      </c>
      <c r="U102" s="46">
        <v>29</v>
      </c>
      <c r="V102" s="46">
        <v>0</v>
      </c>
      <c r="W102" s="46">
        <v>62.28</v>
      </c>
      <c r="X102" s="46">
        <v>0</v>
      </c>
      <c r="Y102" s="46">
        <v>62.28</v>
      </c>
      <c r="Z102" s="45">
        <v>24580</v>
      </c>
      <c r="AA102" s="62">
        <f>IFERROR(IF(D102="",AA101,VLOOKUP($F102,'FPO034'!$K$9:$R$251,6,FALSE)),"--")</f>
        <v>10549.79</v>
      </c>
      <c r="AB102" s="47" t="str">
        <f t="shared" si="2"/>
        <v>--</v>
      </c>
      <c r="AC102" s="51">
        <f>IFERROR(IF(D102="",AC101,VLOOKUP($F102,'FPO034'!$K$9:$R$251,7,FALSE)),"--")</f>
        <v>42333.95</v>
      </c>
      <c r="AD102" s="48">
        <f>IFERROR(IF(D102="",AD101,VLOOKUP($F102,'FPO034'!$K$9:$R$251,4,FALSE)),"--")</f>
        <v>42296.66465277</v>
      </c>
      <c r="AE102" s="54"/>
    </row>
    <row r="103" spans="1:31" hidden="1" outlineLevel="2">
      <c r="A103" s="43" t="s">
        <v>26</v>
      </c>
      <c r="B103" s="43" t="s">
        <v>27</v>
      </c>
      <c r="C103" s="43" t="s">
        <v>140</v>
      </c>
      <c r="D103" s="43" t="s">
        <v>265</v>
      </c>
      <c r="E103" s="43" t="s">
        <v>266</v>
      </c>
      <c r="F103" s="43" t="s">
        <v>255</v>
      </c>
      <c r="G103" s="43" t="s">
        <v>256</v>
      </c>
      <c r="H103" s="44">
        <v>42194</v>
      </c>
      <c r="I103" s="43" t="s">
        <v>90</v>
      </c>
      <c r="J103" s="43" t="s">
        <v>267</v>
      </c>
      <c r="K103" s="43" t="s">
        <v>35</v>
      </c>
      <c r="L103" s="43" t="s">
        <v>36</v>
      </c>
      <c r="M103" s="43" t="s">
        <v>51</v>
      </c>
      <c r="N103" s="45">
        <v>24330</v>
      </c>
      <c r="O103" s="45">
        <v>26761</v>
      </c>
      <c r="P103" s="45">
        <v>2431</v>
      </c>
      <c r="Q103" s="46">
        <v>41.08</v>
      </c>
      <c r="R103" s="45">
        <v>12401</v>
      </c>
      <c r="S103" s="45">
        <v>13408</v>
      </c>
      <c r="T103" s="45">
        <v>1007</v>
      </c>
      <c r="U103" s="46">
        <v>60.22</v>
      </c>
      <c r="V103" s="46">
        <v>0</v>
      </c>
      <c r="W103" s="46">
        <v>101.3</v>
      </c>
      <c r="X103" s="46">
        <v>0</v>
      </c>
      <c r="Y103" s="46">
        <v>101.3</v>
      </c>
      <c r="Z103" s="45">
        <v>24580</v>
      </c>
      <c r="AA103" s="62">
        <f>IFERROR(IF(D103="",AA102,VLOOKUP($F103,'FPO034'!$K$9:$R$251,6,FALSE)),"--")</f>
        <v>10549.79</v>
      </c>
      <c r="AB103" s="47" t="str">
        <f t="shared" si="2"/>
        <v>--</v>
      </c>
      <c r="AC103" s="51">
        <f>IFERROR(IF(D103="",AC102,VLOOKUP($F103,'FPO034'!$K$9:$R$251,7,FALSE)),"--")</f>
        <v>42333.95</v>
      </c>
      <c r="AD103" s="48">
        <f>IFERROR(IF(D103="",AD102,VLOOKUP($F103,'FPO034'!$K$9:$R$251,4,FALSE)),"--")</f>
        <v>42296.66465277</v>
      </c>
      <c r="AE103" s="54"/>
    </row>
    <row r="104" spans="1:31" hidden="1" outlineLevel="2">
      <c r="A104" s="43" t="s">
        <v>26</v>
      </c>
      <c r="B104" s="43" t="s">
        <v>27</v>
      </c>
      <c r="C104" s="43" t="s">
        <v>98</v>
      </c>
      <c r="D104" s="43" t="s">
        <v>268</v>
      </c>
      <c r="E104" s="43" t="s">
        <v>254</v>
      </c>
      <c r="F104" s="43" t="s">
        <v>255</v>
      </c>
      <c r="G104" s="43" t="s">
        <v>256</v>
      </c>
      <c r="H104" s="44">
        <v>42215</v>
      </c>
      <c r="I104" s="43" t="s">
        <v>90</v>
      </c>
      <c r="J104" s="43" t="s">
        <v>257</v>
      </c>
      <c r="K104" s="43" t="s">
        <v>35</v>
      </c>
      <c r="L104" s="43" t="s">
        <v>36</v>
      </c>
      <c r="M104" s="43" t="s">
        <v>51</v>
      </c>
      <c r="N104" s="45">
        <v>146779</v>
      </c>
      <c r="O104" s="45">
        <v>154336</v>
      </c>
      <c r="P104" s="45">
        <v>7557</v>
      </c>
      <c r="Q104" s="46">
        <v>127.71</v>
      </c>
      <c r="R104" s="45">
        <v>31694</v>
      </c>
      <c r="S104" s="45">
        <v>32960</v>
      </c>
      <c r="T104" s="45">
        <v>1266</v>
      </c>
      <c r="U104" s="46">
        <v>75.709999999999994</v>
      </c>
      <c r="V104" s="46">
        <v>0</v>
      </c>
      <c r="W104" s="46">
        <v>203.42</v>
      </c>
      <c r="X104" s="46">
        <v>0</v>
      </c>
      <c r="Y104" s="46">
        <v>203.42</v>
      </c>
      <c r="Z104" s="45">
        <v>24580</v>
      </c>
      <c r="AA104" s="62">
        <f>IFERROR(IF(D104="",AA103,VLOOKUP($F104,'FPO034'!$K$9:$R$251,6,FALSE)),"--")</f>
        <v>10549.79</v>
      </c>
      <c r="AB104" s="47" t="str">
        <f t="shared" si="2"/>
        <v>--</v>
      </c>
      <c r="AC104" s="51">
        <f>IFERROR(IF(D104="",AC103,VLOOKUP($F104,'FPO034'!$K$9:$R$251,7,FALSE)),"--")</f>
        <v>42333.95</v>
      </c>
      <c r="AD104" s="48">
        <f>IFERROR(IF(D104="",AD103,VLOOKUP($F104,'FPO034'!$K$9:$R$251,4,FALSE)),"--")</f>
        <v>42296.66465277</v>
      </c>
      <c r="AE104" s="54"/>
    </row>
    <row r="105" spans="1:31" hidden="1" outlineLevel="2">
      <c r="A105" s="43" t="s">
        <v>26</v>
      </c>
      <c r="B105" s="43" t="s">
        <v>27</v>
      </c>
      <c r="C105" s="43" t="s">
        <v>48</v>
      </c>
      <c r="D105" s="43" t="s">
        <v>269</v>
      </c>
      <c r="E105" s="43" t="s">
        <v>254</v>
      </c>
      <c r="F105" s="43" t="s">
        <v>255</v>
      </c>
      <c r="G105" s="43" t="s">
        <v>256</v>
      </c>
      <c r="H105" s="44">
        <v>42214</v>
      </c>
      <c r="I105" s="43" t="s">
        <v>90</v>
      </c>
      <c r="J105" s="43" t="s">
        <v>257</v>
      </c>
      <c r="K105" s="43" t="s">
        <v>35</v>
      </c>
      <c r="L105" s="43" t="s">
        <v>36</v>
      </c>
      <c r="M105" s="43" t="s">
        <v>51</v>
      </c>
      <c r="N105" s="45">
        <v>19517</v>
      </c>
      <c r="O105" s="45">
        <v>19866</v>
      </c>
      <c r="P105" s="45">
        <v>349</v>
      </c>
      <c r="Q105" s="46">
        <v>5.9</v>
      </c>
      <c r="R105" s="45">
        <v>0</v>
      </c>
      <c r="S105" s="45">
        <v>0</v>
      </c>
      <c r="T105" s="45">
        <v>0</v>
      </c>
      <c r="U105" s="46">
        <v>0</v>
      </c>
      <c r="V105" s="46">
        <v>0</v>
      </c>
      <c r="W105" s="46">
        <v>5.9</v>
      </c>
      <c r="X105" s="46">
        <v>0</v>
      </c>
      <c r="Y105" s="46">
        <v>5.9</v>
      </c>
      <c r="Z105" s="45">
        <v>24580</v>
      </c>
      <c r="AA105" s="62">
        <f>IFERROR(IF(D105="",AA104,VLOOKUP($F105,'FPO034'!$K$9:$R$251,6,FALSE)),"--")</f>
        <v>10549.79</v>
      </c>
      <c r="AB105" s="47" t="str">
        <f t="shared" si="2"/>
        <v>--</v>
      </c>
      <c r="AC105" s="51">
        <f>IFERROR(IF(D105="",AC104,VLOOKUP($F105,'FPO034'!$K$9:$R$251,7,FALSE)),"--")</f>
        <v>42333.95</v>
      </c>
      <c r="AD105" s="48">
        <f>IFERROR(IF(D105="",AD104,VLOOKUP($F105,'FPO034'!$K$9:$R$251,4,FALSE)),"--")</f>
        <v>42296.66465277</v>
      </c>
      <c r="AE105" s="54"/>
    </row>
    <row r="106" spans="1:31" hidden="1" outlineLevel="2">
      <c r="A106" s="43" t="s">
        <v>26</v>
      </c>
      <c r="B106" s="43" t="s">
        <v>27</v>
      </c>
      <c r="C106" s="43" t="s">
        <v>98</v>
      </c>
      <c r="D106" s="43" t="s">
        <v>270</v>
      </c>
      <c r="E106" s="43" t="s">
        <v>254</v>
      </c>
      <c r="F106" s="43" t="s">
        <v>255</v>
      </c>
      <c r="G106" s="43" t="s">
        <v>256</v>
      </c>
      <c r="H106" s="44">
        <v>42214</v>
      </c>
      <c r="I106" s="43" t="s">
        <v>90</v>
      </c>
      <c r="J106" s="43" t="s">
        <v>257</v>
      </c>
      <c r="K106" s="43" t="s">
        <v>35</v>
      </c>
      <c r="L106" s="43" t="s">
        <v>36</v>
      </c>
      <c r="M106" s="43" t="s">
        <v>51</v>
      </c>
      <c r="N106" s="45">
        <v>74178</v>
      </c>
      <c r="O106" s="45">
        <v>81541</v>
      </c>
      <c r="P106" s="45">
        <v>7363</v>
      </c>
      <c r="Q106" s="46">
        <v>124.43</v>
      </c>
      <c r="R106" s="45">
        <v>27988</v>
      </c>
      <c r="S106" s="45">
        <v>36692</v>
      </c>
      <c r="T106" s="45">
        <v>8704</v>
      </c>
      <c r="U106" s="46">
        <v>520.5</v>
      </c>
      <c r="V106" s="46">
        <v>0</v>
      </c>
      <c r="W106" s="46">
        <v>644.92999999999995</v>
      </c>
      <c r="X106" s="46">
        <v>0</v>
      </c>
      <c r="Y106" s="46">
        <v>644.92999999999995</v>
      </c>
      <c r="Z106" s="45">
        <v>24580</v>
      </c>
      <c r="AA106" s="62">
        <f>IFERROR(IF(D106="",AA105,VLOOKUP($F106,'FPO034'!$K$9:$R$251,6,FALSE)),"--")</f>
        <v>10549.79</v>
      </c>
      <c r="AB106" s="47" t="str">
        <f t="shared" si="2"/>
        <v>--</v>
      </c>
      <c r="AC106" s="51">
        <f>IFERROR(IF(D106="",AC105,VLOOKUP($F106,'FPO034'!$K$9:$R$251,7,FALSE)),"--")</f>
        <v>42333.95</v>
      </c>
      <c r="AD106" s="48">
        <f>IFERROR(IF(D106="",AD105,VLOOKUP($F106,'FPO034'!$K$9:$R$251,4,FALSE)),"--")</f>
        <v>42296.66465277</v>
      </c>
      <c r="AE106" s="54"/>
    </row>
    <row r="107" spans="1:31" hidden="1" outlineLevel="2">
      <c r="A107" s="43" t="s">
        <v>26</v>
      </c>
      <c r="B107" s="43" t="s">
        <v>27</v>
      </c>
      <c r="C107" s="43" t="s">
        <v>98</v>
      </c>
      <c r="D107" s="43" t="s">
        <v>271</v>
      </c>
      <c r="E107" s="43" t="s">
        <v>266</v>
      </c>
      <c r="F107" s="43" t="s">
        <v>255</v>
      </c>
      <c r="G107" s="43" t="s">
        <v>256</v>
      </c>
      <c r="H107" s="44">
        <v>42194</v>
      </c>
      <c r="I107" s="43" t="s">
        <v>90</v>
      </c>
      <c r="J107" s="43" t="s">
        <v>267</v>
      </c>
      <c r="K107" s="43" t="s">
        <v>35</v>
      </c>
      <c r="L107" s="43" t="s">
        <v>36</v>
      </c>
      <c r="M107" s="43" t="s">
        <v>51</v>
      </c>
      <c r="N107" s="45">
        <v>344833</v>
      </c>
      <c r="O107" s="45">
        <v>370740</v>
      </c>
      <c r="P107" s="45">
        <v>25907</v>
      </c>
      <c r="Q107" s="46">
        <v>437.83</v>
      </c>
      <c r="R107" s="45">
        <v>113636</v>
      </c>
      <c r="S107" s="45">
        <v>121669</v>
      </c>
      <c r="T107" s="45">
        <v>8033</v>
      </c>
      <c r="U107" s="46">
        <v>480.37</v>
      </c>
      <c r="V107" s="46">
        <v>0</v>
      </c>
      <c r="W107" s="46">
        <v>918.2</v>
      </c>
      <c r="X107" s="46">
        <v>0</v>
      </c>
      <c r="Y107" s="46">
        <v>918.2</v>
      </c>
      <c r="Z107" s="45">
        <v>24580</v>
      </c>
      <c r="AA107" s="62">
        <f>IFERROR(IF(D107="",AA106,VLOOKUP($F107,'FPO034'!$K$9:$R$251,6,FALSE)),"--")</f>
        <v>10549.79</v>
      </c>
      <c r="AB107" s="47" t="str">
        <f t="shared" si="2"/>
        <v>--</v>
      </c>
      <c r="AC107" s="51">
        <f>IFERROR(IF(D107="",AC106,VLOOKUP($F107,'FPO034'!$K$9:$R$251,7,FALSE)),"--")</f>
        <v>42333.95</v>
      </c>
      <c r="AD107" s="48">
        <f>IFERROR(IF(D107="",AD106,VLOOKUP($F107,'FPO034'!$K$9:$R$251,4,FALSE)),"--")</f>
        <v>42296.66465277</v>
      </c>
      <c r="AE107" s="54"/>
    </row>
    <row r="108" spans="1:31" hidden="1" outlineLevel="2">
      <c r="A108" s="43" t="s">
        <v>26</v>
      </c>
      <c r="B108" s="43" t="s">
        <v>27</v>
      </c>
      <c r="C108" s="43" t="s">
        <v>98</v>
      </c>
      <c r="D108" s="43" t="s">
        <v>272</v>
      </c>
      <c r="E108" s="43" t="s">
        <v>254</v>
      </c>
      <c r="F108" s="43" t="s">
        <v>255</v>
      </c>
      <c r="G108" s="43" t="s">
        <v>256</v>
      </c>
      <c r="H108" s="44">
        <v>42193</v>
      </c>
      <c r="I108" s="43" t="s">
        <v>90</v>
      </c>
      <c r="J108" s="43" t="s">
        <v>257</v>
      </c>
      <c r="K108" s="43" t="s">
        <v>35</v>
      </c>
      <c r="L108" s="43" t="s">
        <v>36</v>
      </c>
      <c r="M108" s="43" t="s">
        <v>51</v>
      </c>
      <c r="N108" s="45">
        <v>128691</v>
      </c>
      <c r="O108" s="45">
        <v>136822</v>
      </c>
      <c r="P108" s="45">
        <v>8131</v>
      </c>
      <c r="Q108" s="46">
        <v>137.41</v>
      </c>
      <c r="R108" s="45">
        <v>49519</v>
      </c>
      <c r="S108" s="45">
        <v>52804</v>
      </c>
      <c r="T108" s="45">
        <v>3285</v>
      </c>
      <c r="U108" s="46">
        <v>196.44</v>
      </c>
      <c r="V108" s="46">
        <v>0</v>
      </c>
      <c r="W108" s="46">
        <v>333.85</v>
      </c>
      <c r="X108" s="46">
        <v>0</v>
      </c>
      <c r="Y108" s="46">
        <v>333.85</v>
      </c>
      <c r="Z108" s="45">
        <v>24580</v>
      </c>
      <c r="AA108" s="62">
        <f>IFERROR(IF(D108="",AA107,VLOOKUP($F108,'FPO034'!$K$9:$R$251,6,FALSE)),"--")</f>
        <v>10549.79</v>
      </c>
      <c r="AB108" s="47" t="str">
        <f t="shared" si="2"/>
        <v>--</v>
      </c>
      <c r="AC108" s="51">
        <f>IFERROR(IF(D108="",AC107,VLOOKUP($F108,'FPO034'!$K$9:$R$251,7,FALSE)),"--")</f>
        <v>42333.95</v>
      </c>
      <c r="AD108" s="48">
        <f>IFERROR(IF(D108="",AD107,VLOOKUP($F108,'FPO034'!$K$9:$R$251,4,FALSE)),"--")</f>
        <v>42296.66465277</v>
      </c>
      <c r="AE108" s="54"/>
    </row>
    <row r="109" spans="1:31" hidden="1" outlineLevel="2">
      <c r="A109" s="43" t="s">
        <v>26</v>
      </c>
      <c r="B109" s="43" t="s">
        <v>27</v>
      </c>
      <c r="C109" s="43" t="s">
        <v>48</v>
      </c>
      <c r="D109" s="43" t="s">
        <v>273</v>
      </c>
      <c r="E109" s="43" t="s">
        <v>254</v>
      </c>
      <c r="F109" s="43" t="s">
        <v>255</v>
      </c>
      <c r="G109" s="43" t="s">
        <v>256</v>
      </c>
      <c r="H109" s="44">
        <v>42214</v>
      </c>
      <c r="I109" s="43" t="s">
        <v>90</v>
      </c>
      <c r="J109" s="43" t="s">
        <v>257</v>
      </c>
      <c r="K109" s="43" t="s">
        <v>35</v>
      </c>
      <c r="L109" s="43" t="s">
        <v>36</v>
      </c>
      <c r="M109" s="43" t="s">
        <v>51</v>
      </c>
      <c r="N109" s="45">
        <v>26548</v>
      </c>
      <c r="O109" s="45">
        <v>28603</v>
      </c>
      <c r="P109" s="45">
        <v>2055</v>
      </c>
      <c r="Q109" s="46">
        <v>34.729999999999997</v>
      </c>
      <c r="R109" s="45">
        <v>0</v>
      </c>
      <c r="S109" s="45">
        <v>0</v>
      </c>
      <c r="T109" s="45">
        <v>0</v>
      </c>
      <c r="U109" s="46">
        <v>0</v>
      </c>
      <c r="V109" s="46">
        <v>0</v>
      </c>
      <c r="W109" s="46">
        <v>34.729999999999997</v>
      </c>
      <c r="X109" s="46">
        <v>0</v>
      </c>
      <c r="Y109" s="46">
        <v>34.729999999999997</v>
      </c>
      <c r="Z109" s="45">
        <v>24580</v>
      </c>
      <c r="AA109" s="62">
        <f>IFERROR(IF(D109="",AA108,VLOOKUP($F109,'FPO034'!$K$9:$R$251,6,FALSE)),"--")</f>
        <v>10549.79</v>
      </c>
      <c r="AB109" s="47" t="str">
        <f t="shared" si="2"/>
        <v>--</v>
      </c>
      <c r="AC109" s="51">
        <f>IFERROR(IF(D109="",AC108,VLOOKUP($F109,'FPO034'!$K$9:$R$251,7,FALSE)),"--")</f>
        <v>42333.95</v>
      </c>
      <c r="AD109" s="48">
        <f>IFERROR(IF(D109="",AD108,VLOOKUP($F109,'FPO034'!$K$9:$R$251,4,FALSE)),"--")</f>
        <v>42296.66465277</v>
      </c>
      <c r="AE109" s="54"/>
    </row>
    <row r="110" spans="1:31" hidden="1" outlineLevel="2">
      <c r="A110" s="43" t="s">
        <v>26</v>
      </c>
      <c r="B110" s="43" t="s">
        <v>27</v>
      </c>
      <c r="C110" s="43" t="s">
        <v>48</v>
      </c>
      <c r="D110" s="43" t="s">
        <v>274</v>
      </c>
      <c r="E110" s="43" t="s">
        <v>254</v>
      </c>
      <c r="F110" s="43" t="s">
        <v>255</v>
      </c>
      <c r="G110" s="43" t="s">
        <v>256</v>
      </c>
      <c r="H110" s="44">
        <v>42215</v>
      </c>
      <c r="I110" s="43" t="s">
        <v>90</v>
      </c>
      <c r="J110" s="43" t="s">
        <v>257</v>
      </c>
      <c r="K110" s="43" t="s">
        <v>35</v>
      </c>
      <c r="L110" s="43" t="s">
        <v>36</v>
      </c>
      <c r="M110" s="43" t="s">
        <v>51</v>
      </c>
      <c r="N110" s="45">
        <v>7408</v>
      </c>
      <c r="O110" s="45">
        <v>9716</v>
      </c>
      <c r="P110" s="45">
        <v>2308</v>
      </c>
      <c r="Q110" s="46">
        <v>39.01</v>
      </c>
      <c r="R110" s="45">
        <v>1</v>
      </c>
      <c r="S110" s="45">
        <v>1</v>
      </c>
      <c r="T110" s="45">
        <v>0</v>
      </c>
      <c r="U110" s="46">
        <v>0</v>
      </c>
      <c r="V110" s="46">
        <v>0</v>
      </c>
      <c r="W110" s="46">
        <v>39.01</v>
      </c>
      <c r="X110" s="46">
        <v>0</v>
      </c>
      <c r="Y110" s="46">
        <v>39.01</v>
      </c>
      <c r="Z110" s="45">
        <v>24580</v>
      </c>
      <c r="AA110" s="62">
        <f>IFERROR(IF(D110="",AA109,VLOOKUP($F110,'FPO034'!$K$9:$R$251,6,FALSE)),"--")</f>
        <v>10549.79</v>
      </c>
      <c r="AB110" s="47" t="str">
        <f t="shared" si="2"/>
        <v>--</v>
      </c>
      <c r="AC110" s="51">
        <f>IFERROR(IF(D110="",AC109,VLOOKUP($F110,'FPO034'!$K$9:$R$251,7,FALSE)),"--")</f>
        <v>42333.95</v>
      </c>
      <c r="AD110" s="48">
        <f>IFERROR(IF(D110="",AD109,VLOOKUP($F110,'FPO034'!$K$9:$R$251,4,FALSE)),"--")</f>
        <v>42296.66465277</v>
      </c>
      <c r="AE110" s="54"/>
    </row>
    <row r="111" spans="1:31" outlineLevel="1" collapsed="1">
      <c r="A111" s="43"/>
      <c r="B111" s="43"/>
      <c r="C111" s="43"/>
      <c r="D111" s="43"/>
      <c r="E111" s="43"/>
      <c r="F111" s="60" t="s">
        <v>1318</v>
      </c>
      <c r="G111" s="43"/>
      <c r="H111" s="44"/>
      <c r="I111" s="43"/>
      <c r="J111" s="43"/>
      <c r="K111" s="43"/>
      <c r="L111" s="43"/>
      <c r="M111" s="43"/>
      <c r="N111" s="45"/>
      <c r="O111" s="45"/>
      <c r="P111" s="45"/>
      <c r="Q111" s="46"/>
      <c r="R111" s="45"/>
      <c r="S111" s="45"/>
      <c r="T111" s="45"/>
      <c r="U111" s="46"/>
      <c r="V111" s="46"/>
      <c r="W111" s="46"/>
      <c r="X111" s="46"/>
      <c r="Y111" s="46">
        <f>SUBTOTAL(9,Y96:Y110)</f>
        <v>2788.48</v>
      </c>
      <c r="Z111" s="45"/>
      <c r="AA111" s="62">
        <f>IFERROR(IF(D111="",AA110,VLOOKUP($F111,'FPO034'!$K$9:$R$251,6,FALSE)),"--")</f>
        <v>10549.79</v>
      </c>
      <c r="AB111" s="47" t="str">
        <f t="shared" si="2"/>
        <v>--</v>
      </c>
      <c r="AC111" s="51">
        <f>IFERROR(IF(D111="",AC110,VLOOKUP($F111,'FPO034'!$K$9:$R$251,7,FALSE)),"--")</f>
        <v>42333.95</v>
      </c>
      <c r="AD111" s="48">
        <f>IFERROR(IF(D111="",AD110,VLOOKUP($F111,'FPO034'!$K$9:$R$251,4,FALSE)),"--")</f>
        <v>42296.66465277</v>
      </c>
      <c r="AE111" s="54"/>
    </row>
    <row r="112" spans="1:31" hidden="1" outlineLevel="2">
      <c r="A112" s="43" t="s">
        <v>26</v>
      </c>
      <c r="B112" s="43" t="s">
        <v>27</v>
      </c>
      <c r="C112" s="43" t="s">
        <v>60</v>
      </c>
      <c r="D112" s="43" t="s">
        <v>275</v>
      </c>
      <c r="E112" s="43" t="s">
        <v>240</v>
      </c>
      <c r="F112" s="43" t="s">
        <v>276</v>
      </c>
      <c r="G112" s="43" t="s">
        <v>277</v>
      </c>
      <c r="H112" s="44">
        <v>42198</v>
      </c>
      <c r="I112" s="43" t="s">
        <v>90</v>
      </c>
      <c r="J112" s="43" t="s">
        <v>243</v>
      </c>
      <c r="K112" s="43" t="s">
        <v>35</v>
      </c>
      <c r="L112" s="43" t="s">
        <v>36</v>
      </c>
      <c r="M112" s="43" t="s">
        <v>51</v>
      </c>
      <c r="N112" s="45">
        <v>3558</v>
      </c>
      <c r="O112" s="45">
        <v>4031</v>
      </c>
      <c r="P112" s="45">
        <v>473</v>
      </c>
      <c r="Q112" s="46">
        <v>7.99</v>
      </c>
      <c r="R112" s="45">
        <v>0</v>
      </c>
      <c r="S112" s="45">
        <v>0</v>
      </c>
      <c r="T112" s="45">
        <v>0</v>
      </c>
      <c r="U112" s="46">
        <v>0</v>
      </c>
      <c r="V112" s="46">
        <v>0</v>
      </c>
      <c r="W112" s="46">
        <v>7.99</v>
      </c>
      <c r="X112" s="46">
        <v>0</v>
      </c>
      <c r="Y112" s="46">
        <v>7.99</v>
      </c>
      <c r="Z112" s="45">
        <v>24580</v>
      </c>
      <c r="AA112" s="62">
        <f>IFERROR(IF(D112="",AA111,VLOOKUP($F112,'FPO034'!$K$9:$R$251,6,FALSE)),"--")</f>
        <v>1968.99</v>
      </c>
      <c r="AB112" s="47" t="str">
        <f t="shared" si="2"/>
        <v>--</v>
      </c>
      <c r="AC112" s="51">
        <f>IFERROR(IF(D112="",AC111,VLOOKUP($F112,'FPO034'!$K$9:$R$251,7,FALSE)),"--")</f>
        <v>2218.8000000000002</v>
      </c>
      <c r="AD112" s="48">
        <f>IFERROR(IF(D112="",AD111,VLOOKUP($F112,'FPO034'!$K$9:$R$251,4,FALSE)),"--")</f>
        <v>42297.665381940002</v>
      </c>
      <c r="AE112" s="54"/>
    </row>
    <row r="113" spans="1:31" hidden="1" outlineLevel="2">
      <c r="A113" s="43" t="s">
        <v>26</v>
      </c>
      <c r="B113" s="43" t="s">
        <v>27</v>
      </c>
      <c r="C113" s="43" t="s">
        <v>263</v>
      </c>
      <c r="D113" s="43" t="s">
        <v>278</v>
      </c>
      <c r="E113" s="43" t="s">
        <v>240</v>
      </c>
      <c r="F113" s="43" t="s">
        <v>276</v>
      </c>
      <c r="G113" s="43" t="s">
        <v>277</v>
      </c>
      <c r="H113" s="44">
        <v>42198</v>
      </c>
      <c r="I113" s="43" t="s">
        <v>90</v>
      </c>
      <c r="J113" s="43" t="s">
        <v>243</v>
      </c>
      <c r="K113" s="43" t="s">
        <v>35</v>
      </c>
      <c r="L113" s="43" t="s">
        <v>36</v>
      </c>
      <c r="M113" s="43" t="s">
        <v>51</v>
      </c>
      <c r="N113" s="45">
        <v>1165</v>
      </c>
      <c r="O113" s="45">
        <v>1165</v>
      </c>
      <c r="P113" s="45">
        <v>0</v>
      </c>
      <c r="Q113" s="46">
        <v>0</v>
      </c>
      <c r="R113" s="45">
        <v>2583</v>
      </c>
      <c r="S113" s="45">
        <v>2583</v>
      </c>
      <c r="T113" s="45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5">
        <v>24580</v>
      </c>
      <c r="AA113" s="62">
        <f>IFERROR(IF(D113="",AA112,VLOOKUP($F113,'FPO034'!$K$9:$R$251,6,FALSE)),"--")</f>
        <v>1968.99</v>
      </c>
      <c r="AB113" s="47" t="str">
        <f t="shared" si="2"/>
        <v>--</v>
      </c>
      <c r="AC113" s="51">
        <f>IFERROR(IF(D113="",AC112,VLOOKUP($F113,'FPO034'!$K$9:$R$251,7,FALSE)),"--")</f>
        <v>2218.8000000000002</v>
      </c>
      <c r="AD113" s="48">
        <f>IFERROR(IF(D113="",AD112,VLOOKUP($F113,'FPO034'!$K$9:$R$251,4,FALSE)),"--")</f>
        <v>42297.665381940002</v>
      </c>
      <c r="AE113" s="54"/>
    </row>
    <row r="114" spans="1:31" outlineLevel="1" collapsed="1">
      <c r="A114" s="43"/>
      <c r="B114" s="43"/>
      <c r="C114" s="43"/>
      <c r="D114" s="43"/>
      <c r="E114" s="43"/>
      <c r="F114" s="60" t="s">
        <v>1319</v>
      </c>
      <c r="G114" s="43"/>
      <c r="H114" s="44"/>
      <c r="I114" s="43"/>
      <c r="J114" s="43"/>
      <c r="K114" s="43"/>
      <c r="L114" s="43"/>
      <c r="M114" s="43"/>
      <c r="N114" s="45"/>
      <c r="O114" s="45"/>
      <c r="P114" s="45"/>
      <c r="Q114" s="46"/>
      <c r="R114" s="45"/>
      <c r="S114" s="45"/>
      <c r="T114" s="45"/>
      <c r="U114" s="46"/>
      <c r="V114" s="46"/>
      <c r="W114" s="46"/>
      <c r="X114" s="46"/>
      <c r="Y114" s="46">
        <f>SUBTOTAL(9,Y112:Y113)</f>
        <v>7.99</v>
      </c>
      <c r="Z114" s="45"/>
      <c r="AA114" s="62">
        <f>IFERROR(IF(D114="",AA113,VLOOKUP($F114,'FPO034'!$K$9:$R$251,6,FALSE)),"--")</f>
        <v>1968.99</v>
      </c>
      <c r="AB114" s="47" t="str">
        <f t="shared" si="2"/>
        <v>--</v>
      </c>
      <c r="AC114" s="51">
        <f>IFERROR(IF(D114="",AC113,VLOOKUP($F114,'FPO034'!$K$9:$R$251,7,FALSE)),"--")</f>
        <v>2218.8000000000002</v>
      </c>
      <c r="AD114" s="48">
        <f>IFERROR(IF(D114="",AD113,VLOOKUP($F114,'FPO034'!$K$9:$R$251,4,FALSE)),"--")</f>
        <v>42297.665381940002</v>
      </c>
      <c r="AE114" s="54"/>
    </row>
    <row r="115" spans="1:31" hidden="1" outlineLevel="2">
      <c r="A115" s="43" t="s">
        <v>26</v>
      </c>
      <c r="B115" s="43" t="s">
        <v>27</v>
      </c>
      <c r="C115" s="43" t="s">
        <v>60</v>
      </c>
      <c r="D115" s="43" t="s">
        <v>279</v>
      </c>
      <c r="E115" s="43" t="s">
        <v>240</v>
      </c>
      <c r="F115" s="43" t="s">
        <v>280</v>
      </c>
      <c r="G115" s="43" t="s">
        <v>281</v>
      </c>
      <c r="H115" s="44">
        <v>42401</v>
      </c>
      <c r="I115" s="43"/>
      <c r="J115" s="43" t="s">
        <v>243</v>
      </c>
      <c r="K115" s="43" t="s">
        <v>35</v>
      </c>
      <c r="L115" s="43" t="s">
        <v>36</v>
      </c>
      <c r="M115" s="43" t="s">
        <v>51</v>
      </c>
      <c r="N115" s="45">
        <v>1014</v>
      </c>
      <c r="O115" s="45">
        <v>1213</v>
      </c>
      <c r="P115" s="45">
        <v>199</v>
      </c>
      <c r="Q115" s="46">
        <v>3.36</v>
      </c>
      <c r="R115" s="45">
        <v>0</v>
      </c>
      <c r="S115" s="45">
        <v>0</v>
      </c>
      <c r="T115" s="45">
        <v>0</v>
      </c>
      <c r="U115" s="46">
        <v>0</v>
      </c>
      <c r="V115" s="46">
        <v>0</v>
      </c>
      <c r="W115" s="46">
        <v>3.36</v>
      </c>
      <c r="X115" s="46">
        <v>0</v>
      </c>
      <c r="Y115" s="46">
        <v>3.36</v>
      </c>
      <c r="Z115" s="45">
        <v>24580</v>
      </c>
      <c r="AA115" s="62">
        <f>IFERROR(IF(D115="",AA114,VLOOKUP($F115,'FPO034'!$K$9:$R$251,6,FALSE)),"--")</f>
        <v>989.82</v>
      </c>
      <c r="AB115" s="47" t="str">
        <f t="shared" si="2"/>
        <v>--</v>
      </c>
      <c r="AC115" s="51">
        <f>IFERROR(IF(D115="",AC114,VLOOKUP($F115,'FPO034'!$K$9:$R$251,7,FALSE)),"--")</f>
        <v>1014</v>
      </c>
      <c r="AD115" s="48">
        <f>IFERROR(IF(D115="",AD114,VLOOKUP($F115,'FPO034'!$K$9:$R$251,4,FALSE)),"--")</f>
        <v>42297.66824074</v>
      </c>
      <c r="AE115" s="54"/>
    </row>
    <row r="116" spans="1:31" outlineLevel="1" collapsed="1">
      <c r="A116" s="43"/>
      <c r="B116" s="43"/>
      <c r="C116" s="43"/>
      <c r="D116" s="43"/>
      <c r="E116" s="43"/>
      <c r="F116" s="60" t="s">
        <v>1320</v>
      </c>
      <c r="G116" s="43"/>
      <c r="H116" s="44"/>
      <c r="I116" s="43"/>
      <c r="J116" s="43"/>
      <c r="K116" s="43"/>
      <c r="L116" s="43"/>
      <c r="M116" s="43"/>
      <c r="N116" s="45"/>
      <c r="O116" s="45"/>
      <c r="P116" s="45"/>
      <c r="Q116" s="46"/>
      <c r="R116" s="45"/>
      <c r="S116" s="45"/>
      <c r="T116" s="45"/>
      <c r="U116" s="46"/>
      <c r="V116" s="46"/>
      <c r="W116" s="46"/>
      <c r="X116" s="46"/>
      <c r="Y116" s="46">
        <f>SUBTOTAL(9,Y115:Y115)</f>
        <v>3.36</v>
      </c>
      <c r="Z116" s="45"/>
      <c r="AA116" s="62">
        <f>IFERROR(IF(D116="",AA115,VLOOKUP($F116,'FPO034'!$K$9:$R$251,6,FALSE)),"--")</f>
        <v>989.82</v>
      </c>
      <c r="AB116" s="47" t="str">
        <f t="shared" si="2"/>
        <v>--</v>
      </c>
      <c r="AC116" s="51">
        <f>IFERROR(IF(D116="",AC115,VLOOKUP($F116,'FPO034'!$K$9:$R$251,7,FALSE)),"--")</f>
        <v>1014</v>
      </c>
      <c r="AD116" s="48">
        <f>IFERROR(IF(D116="",AD115,VLOOKUP($F116,'FPO034'!$K$9:$R$251,4,FALSE)),"--")</f>
        <v>42297.66824074</v>
      </c>
      <c r="AE116" s="54"/>
    </row>
    <row r="117" spans="1:31" hidden="1" outlineLevel="2">
      <c r="A117" s="43" t="s">
        <v>26</v>
      </c>
      <c r="B117" s="43" t="s">
        <v>27</v>
      </c>
      <c r="C117" s="43" t="s">
        <v>48</v>
      </c>
      <c r="D117" s="43" t="s">
        <v>282</v>
      </c>
      <c r="E117" s="43" t="s">
        <v>240</v>
      </c>
      <c r="F117" s="43" t="s">
        <v>283</v>
      </c>
      <c r="G117" s="43" t="s">
        <v>284</v>
      </c>
      <c r="H117" s="44">
        <v>42198</v>
      </c>
      <c r="I117" s="43" t="s">
        <v>90</v>
      </c>
      <c r="J117" s="43" t="s">
        <v>243</v>
      </c>
      <c r="K117" s="43" t="s">
        <v>35</v>
      </c>
      <c r="L117" s="43" t="s">
        <v>36</v>
      </c>
      <c r="M117" s="43" t="s">
        <v>51</v>
      </c>
      <c r="N117" s="45">
        <v>24</v>
      </c>
      <c r="O117" s="45">
        <v>26</v>
      </c>
      <c r="P117" s="45">
        <v>2</v>
      </c>
      <c r="Q117" s="46">
        <v>0.03</v>
      </c>
      <c r="R117" s="45">
        <v>0</v>
      </c>
      <c r="S117" s="45">
        <v>0</v>
      </c>
      <c r="T117" s="45">
        <v>0</v>
      </c>
      <c r="U117" s="46">
        <v>0</v>
      </c>
      <c r="V117" s="46">
        <v>0</v>
      </c>
      <c r="W117" s="46">
        <v>0.03</v>
      </c>
      <c r="X117" s="46">
        <v>0</v>
      </c>
      <c r="Y117" s="46">
        <v>0.03</v>
      </c>
      <c r="Z117" s="45">
        <v>24580</v>
      </c>
      <c r="AA117" s="62">
        <f>IFERROR(IF(D117="",AA116,VLOOKUP($F117,'FPO034'!$K$9:$R$251,6,FALSE)),"--")</f>
        <v>4882.91</v>
      </c>
      <c r="AB117" s="47" t="str">
        <f t="shared" si="2"/>
        <v>--</v>
      </c>
      <c r="AC117" s="51">
        <f>IFERROR(IF(D117="",AC116,VLOOKUP($F117,'FPO034'!$K$9:$R$251,7,FALSE)),"--")</f>
        <v>5850</v>
      </c>
      <c r="AD117" s="48">
        <f>IFERROR(IF(D117="",AD116,VLOOKUP($F117,'FPO034'!$K$9:$R$251,4,FALSE)),"--")</f>
        <v>42300.571944440002</v>
      </c>
      <c r="AE117" s="54"/>
    </row>
    <row r="118" spans="1:31" hidden="1" outlineLevel="2">
      <c r="A118" s="43" t="s">
        <v>26</v>
      </c>
      <c r="B118" s="43" t="s">
        <v>27</v>
      </c>
      <c r="C118" s="43" t="s">
        <v>249</v>
      </c>
      <c r="D118" s="43" t="s">
        <v>285</v>
      </c>
      <c r="E118" s="43" t="s">
        <v>240</v>
      </c>
      <c r="F118" s="43" t="s">
        <v>283</v>
      </c>
      <c r="G118" s="43" t="s">
        <v>284</v>
      </c>
      <c r="H118" s="44">
        <v>42198</v>
      </c>
      <c r="I118" s="43" t="s">
        <v>90</v>
      </c>
      <c r="J118" s="43" t="s">
        <v>243</v>
      </c>
      <c r="K118" s="43" t="s">
        <v>35</v>
      </c>
      <c r="L118" s="43" t="s">
        <v>36</v>
      </c>
      <c r="M118" s="43" t="s">
        <v>51</v>
      </c>
      <c r="N118" s="45">
        <v>3261</v>
      </c>
      <c r="O118" s="45">
        <v>3564</v>
      </c>
      <c r="P118" s="45">
        <v>303</v>
      </c>
      <c r="Q118" s="46">
        <v>5.12</v>
      </c>
      <c r="R118" s="45">
        <v>0</v>
      </c>
      <c r="S118" s="45">
        <v>0</v>
      </c>
      <c r="T118" s="45">
        <v>0</v>
      </c>
      <c r="U118" s="46">
        <v>0</v>
      </c>
      <c r="V118" s="46">
        <v>0</v>
      </c>
      <c r="W118" s="46">
        <v>5.12</v>
      </c>
      <c r="X118" s="46">
        <v>0</v>
      </c>
      <c r="Y118" s="46">
        <v>5.12</v>
      </c>
      <c r="Z118" s="45">
        <v>24580</v>
      </c>
      <c r="AA118" s="62">
        <f>IFERROR(IF(D118="",AA117,VLOOKUP($F118,'FPO034'!$K$9:$R$251,6,FALSE)),"--")</f>
        <v>4882.91</v>
      </c>
      <c r="AB118" s="47" t="str">
        <f t="shared" si="2"/>
        <v>--</v>
      </c>
      <c r="AC118" s="51">
        <f>IFERROR(IF(D118="",AC117,VLOOKUP($F118,'FPO034'!$K$9:$R$251,7,FALSE)),"--")</f>
        <v>5850</v>
      </c>
      <c r="AD118" s="48">
        <f>IFERROR(IF(D118="",AD117,VLOOKUP($F118,'FPO034'!$K$9:$R$251,4,FALSE)),"--")</f>
        <v>42300.571944440002</v>
      </c>
      <c r="AE118" s="54"/>
    </row>
    <row r="119" spans="1:31" hidden="1" outlineLevel="2">
      <c r="A119" s="43" t="s">
        <v>26</v>
      </c>
      <c r="B119" s="43" t="s">
        <v>27</v>
      </c>
      <c r="C119" s="43" t="s">
        <v>140</v>
      </c>
      <c r="D119" s="43" t="s">
        <v>286</v>
      </c>
      <c r="E119" s="43" t="s">
        <v>240</v>
      </c>
      <c r="F119" s="43" t="s">
        <v>283</v>
      </c>
      <c r="G119" s="43" t="s">
        <v>284</v>
      </c>
      <c r="H119" s="44">
        <v>42198</v>
      </c>
      <c r="I119" s="43" t="s">
        <v>90</v>
      </c>
      <c r="J119" s="43" t="s">
        <v>243</v>
      </c>
      <c r="K119" s="43" t="s">
        <v>35</v>
      </c>
      <c r="L119" s="43" t="s">
        <v>36</v>
      </c>
      <c r="M119" s="43" t="s">
        <v>51</v>
      </c>
      <c r="N119" s="45">
        <v>15205</v>
      </c>
      <c r="O119" s="45">
        <v>16959</v>
      </c>
      <c r="P119" s="45">
        <v>1754</v>
      </c>
      <c r="Q119" s="46">
        <v>29.64</v>
      </c>
      <c r="R119" s="45">
        <v>8578</v>
      </c>
      <c r="S119" s="45">
        <v>9475</v>
      </c>
      <c r="T119" s="45">
        <v>897</v>
      </c>
      <c r="U119" s="46">
        <v>53.64</v>
      </c>
      <c r="V119" s="46">
        <v>0</v>
      </c>
      <c r="W119" s="46">
        <v>83.28</v>
      </c>
      <c r="X119" s="46">
        <v>0</v>
      </c>
      <c r="Y119" s="46">
        <v>83.28</v>
      </c>
      <c r="Z119" s="45">
        <v>24580</v>
      </c>
      <c r="AA119" s="62">
        <f>IFERROR(IF(D119="",AA118,VLOOKUP($F119,'FPO034'!$K$9:$R$251,6,FALSE)),"--")</f>
        <v>4882.91</v>
      </c>
      <c r="AB119" s="47" t="str">
        <f t="shared" si="2"/>
        <v>--</v>
      </c>
      <c r="AC119" s="51">
        <f>IFERROR(IF(D119="",AC118,VLOOKUP($F119,'FPO034'!$K$9:$R$251,7,FALSE)),"--")</f>
        <v>5850</v>
      </c>
      <c r="AD119" s="48">
        <f>IFERROR(IF(D119="",AD118,VLOOKUP($F119,'FPO034'!$K$9:$R$251,4,FALSE)),"--")</f>
        <v>42300.571944440002</v>
      </c>
      <c r="AE119" s="54"/>
    </row>
    <row r="120" spans="1:31" hidden="1" outlineLevel="2">
      <c r="A120" s="43" t="s">
        <v>26</v>
      </c>
      <c r="B120" s="43" t="s">
        <v>27</v>
      </c>
      <c r="C120" s="43" t="s">
        <v>98</v>
      </c>
      <c r="D120" s="43" t="s">
        <v>287</v>
      </c>
      <c r="E120" s="43" t="s">
        <v>240</v>
      </c>
      <c r="F120" s="43" t="s">
        <v>283</v>
      </c>
      <c r="G120" s="43" t="s">
        <v>284</v>
      </c>
      <c r="H120" s="44">
        <v>42199</v>
      </c>
      <c r="I120" s="43" t="s">
        <v>90</v>
      </c>
      <c r="J120" s="43" t="s">
        <v>243</v>
      </c>
      <c r="K120" s="43" t="s">
        <v>35</v>
      </c>
      <c r="L120" s="43" t="s">
        <v>36</v>
      </c>
      <c r="M120" s="43" t="s">
        <v>51</v>
      </c>
      <c r="N120" s="45">
        <v>152</v>
      </c>
      <c r="O120" s="45">
        <v>153</v>
      </c>
      <c r="P120" s="45">
        <v>1</v>
      </c>
      <c r="Q120" s="46">
        <v>0.02</v>
      </c>
      <c r="R120" s="45">
        <v>33</v>
      </c>
      <c r="S120" s="45">
        <v>33</v>
      </c>
      <c r="T120" s="45">
        <v>0</v>
      </c>
      <c r="U120" s="46">
        <v>0</v>
      </c>
      <c r="V120" s="46">
        <v>0</v>
      </c>
      <c r="W120" s="46">
        <v>0.02</v>
      </c>
      <c r="X120" s="46">
        <v>0</v>
      </c>
      <c r="Y120" s="46">
        <v>0.02</v>
      </c>
      <c r="Z120" s="45">
        <v>24580</v>
      </c>
      <c r="AA120" s="62">
        <f>IFERROR(IF(D120="",AA119,VLOOKUP($F120,'FPO034'!$K$9:$R$251,6,FALSE)),"--")</f>
        <v>4882.91</v>
      </c>
      <c r="AB120" s="47" t="str">
        <f t="shared" si="2"/>
        <v>--</v>
      </c>
      <c r="AC120" s="51">
        <f>IFERROR(IF(D120="",AC119,VLOOKUP($F120,'FPO034'!$K$9:$R$251,7,FALSE)),"--")</f>
        <v>5850</v>
      </c>
      <c r="AD120" s="48">
        <f>IFERROR(IF(D120="",AD119,VLOOKUP($F120,'FPO034'!$K$9:$R$251,4,FALSE)),"--")</f>
        <v>42300.571944440002</v>
      </c>
      <c r="AE120" s="54"/>
    </row>
    <row r="121" spans="1:31" outlineLevel="1" collapsed="1">
      <c r="A121" s="43"/>
      <c r="B121" s="43"/>
      <c r="C121" s="43"/>
      <c r="D121" s="43"/>
      <c r="E121" s="43"/>
      <c r="F121" s="60" t="s">
        <v>1321</v>
      </c>
      <c r="G121" s="43"/>
      <c r="H121" s="44"/>
      <c r="I121" s="43"/>
      <c r="J121" s="43"/>
      <c r="K121" s="43"/>
      <c r="L121" s="43"/>
      <c r="M121" s="43"/>
      <c r="N121" s="45"/>
      <c r="O121" s="45"/>
      <c r="P121" s="45"/>
      <c r="Q121" s="46"/>
      <c r="R121" s="45"/>
      <c r="S121" s="45"/>
      <c r="T121" s="45"/>
      <c r="U121" s="46"/>
      <c r="V121" s="46"/>
      <c r="W121" s="46"/>
      <c r="X121" s="46"/>
      <c r="Y121" s="46">
        <f>SUBTOTAL(9,Y117:Y120)</f>
        <v>88.45</v>
      </c>
      <c r="Z121" s="45"/>
      <c r="AA121" s="62">
        <f>IFERROR(IF(D121="",AA120,VLOOKUP($F121,'FPO034'!$K$9:$R$251,6,FALSE)),"--")</f>
        <v>4882.91</v>
      </c>
      <c r="AB121" s="47" t="str">
        <f t="shared" si="2"/>
        <v>--</v>
      </c>
      <c r="AC121" s="51">
        <f>IFERROR(IF(D121="",AC120,VLOOKUP($F121,'FPO034'!$K$9:$R$251,7,FALSE)),"--")</f>
        <v>5850</v>
      </c>
      <c r="AD121" s="48">
        <f>IFERROR(IF(D121="",AD120,VLOOKUP($F121,'FPO034'!$K$9:$R$251,4,FALSE)),"--")</f>
        <v>42300.571944440002</v>
      </c>
      <c r="AE121" s="54"/>
    </row>
    <row r="122" spans="1:31" hidden="1" outlineLevel="2">
      <c r="A122" s="43" t="s">
        <v>26</v>
      </c>
      <c r="B122" s="43" t="s">
        <v>27</v>
      </c>
      <c r="C122" s="43" t="s">
        <v>288</v>
      </c>
      <c r="D122" s="43" t="s">
        <v>289</v>
      </c>
      <c r="E122" s="43" t="s">
        <v>290</v>
      </c>
      <c r="F122" s="43" t="s">
        <v>291</v>
      </c>
      <c r="G122" s="43" t="s">
        <v>292</v>
      </c>
      <c r="H122" s="44">
        <v>42424</v>
      </c>
      <c r="I122" s="43" t="s">
        <v>293</v>
      </c>
      <c r="J122" s="43" t="s">
        <v>294</v>
      </c>
      <c r="K122" s="43" t="s">
        <v>47</v>
      </c>
      <c r="L122" s="43" t="s">
        <v>36</v>
      </c>
      <c r="M122" s="43" t="s">
        <v>42</v>
      </c>
      <c r="N122" s="45">
        <v>118540</v>
      </c>
      <c r="O122" s="45">
        <v>134623</v>
      </c>
      <c r="P122" s="45">
        <v>16083</v>
      </c>
      <c r="Q122" s="46">
        <v>78.81</v>
      </c>
      <c r="R122" s="45">
        <v>0</v>
      </c>
      <c r="S122" s="45">
        <v>0</v>
      </c>
      <c r="T122" s="45">
        <v>0</v>
      </c>
      <c r="U122" s="46">
        <v>0</v>
      </c>
      <c r="V122" s="46">
        <v>0</v>
      </c>
      <c r="W122" s="46">
        <v>78.81</v>
      </c>
      <c r="X122" s="46">
        <v>0</v>
      </c>
      <c r="Y122" s="46">
        <v>78.81</v>
      </c>
      <c r="Z122" s="45">
        <v>24580</v>
      </c>
      <c r="AA122" s="62">
        <f>IFERROR(IF(D122="",AA121,VLOOKUP($F122,'FPO034'!$K$9:$R$251,6,FALSE)),"--")</f>
        <v>0</v>
      </c>
      <c r="AB122" s="47" t="str">
        <f t="shared" si="2"/>
        <v>Yes</v>
      </c>
      <c r="AC122" s="51">
        <f>IFERROR(IF(D122="",AC121,VLOOKUP($F122,'FPO034'!$K$9:$R$251,7,FALSE)),"--")</f>
        <v>1646.4</v>
      </c>
      <c r="AD122" s="48">
        <f>IFERROR(IF(D122="",AD121,VLOOKUP($F122,'FPO034'!$K$9:$R$251,4,FALSE)),"--")</f>
        <v>42311.665057869999</v>
      </c>
      <c r="AE122" s="54"/>
    </row>
    <row r="123" spans="1:31" outlineLevel="1" collapsed="1">
      <c r="A123" s="43"/>
      <c r="B123" s="43"/>
      <c r="C123" s="43"/>
      <c r="D123" s="43"/>
      <c r="E123" s="43"/>
      <c r="F123" s="60" t="s">
        <v>1322</v>
      </c>
      <c r="G123" s="43"/>
      <c r="H123" s="44"/>
      <c r="I123" s="43"/>
      <c r="J123" s="43"/>
      <c r="K123" s="43"/>
      <c r="L123" s="43"/>
      <c r="M123" s="43"/>
      <c r="N123" s="45"/>
      <c r="O123" s="45"/>
      <c r="P123" s="45"/>
      <c r="Q123" s="46"/>
      <c r="R123" s="45"/>
      <c r="S123" s="45"/>
      <c r="T123" s="45"/>
      <c r="U123" s="46"/>
      <c r="V123" s="46"/>
      <c r="W123" s="46"/>
      <c r="X123" s="46"/>
      <c r="Y123" s="46">
        <f>SUBTOTAL(9,Y122:Y122)</f>
        <v>78.81</v>
      </c>
      <c r="Z123" s="45"/>
      <c r="AA123" s="62">
        <f>IFERROR(IF(D123="",AA122,VLOOKUP($F123,'FPO034'!$K$9:$R$251,6,FALSE)),"--")</f>
        <v>0</v>
      </c>
      <c r="AB123" s="47" t="str">
        <f t="shared" si="2"/>
        <v>Yes</v>
      </c>
      <c r="AC123" s="51">
        <f>IFERROR(IF(D123="",AC122,VLOOKUP($F123,'FPO034'!$K$9:$R$251,7,FALSE)),"--")</f>
        <v>1646.4</v>
      </c>
      <c r="AD123" s="48">
        <f>IFERROR(IF(D123="",AD122,VLOOKUP($F123,'FPO034'!$K$9:$R$251,4,FALSE)),"--")</f>
        <v>42311.665057869999</v>
      </c>
      <c r="AE123" s="54"/>
    </row>
    <row r="124" spans="1:31" hidden="1" outlineLevel="2">
      <c r="A124" s="43" t="s">
        <v>26</v>
      </c>
      <c r="B124" s="43" t="s">
        <v>27</v>
      </c>
      <c r="C124" s="43" t="s">
        <v>48</v>
      </c>
      <c r="D124" s="43" t="s">
        <v>295</v>
      </c>
      <c r="E124" s="43" t="s">
        <v>147</v>
      </c>
      <c r="F124" s="43" t="s">
        <v>296</v>
      </c>
      <c r="G124" s="43" t="s">
        <v>297</v>
      </c>
      <c r="H124" s="44">
        <v>42248</v>
      </c>
      <c r="I124" s="43" t="s">
        <v>164</v>
      </c>
      <c r="J124" s="43" t="s">
        <v>148</v>
      </c>
      <c r="K124" s="43" t="s">
        <v>35</v>
      </c>
      <c r="L124" s="43" t="s">
        <v>36</v>
      </c>
      <c r="M124" s="43" t="s">
        <v>59</v>
      </c>
      <c r="N124" s="45">
        <v>1148</v>
      </c>
      <c r="O124" s="45">
        <v>1180</v>
      </c>
      <c r="P124" s="45">
        <v>32</v>
      </c>
      <c r="Q124" s="46">
        <v>0.54</v>
      </c>
      <c r="R124" s="45">
        <v>0</v>
      </c>
      <c r="S124" s="45">
        <v>0</v>
      </c>
      <c r="T124" s="45">
        <v>0</v>
      </c>
      <c r="U124" s="46">
        <v>0</v>
      </c>
      <c r="V124" s="46">
        <v>0</v>
      </c>
      <c r="W124" s="46">
        <v>0.54</v>
      </c>
      <c r="X124" s="46">
        <v>0</v>
      </c>
      <c r="Y124" s="46">
        <v>0.54</v>
      </c>
      <c r="Z124" s="45">
        <v>24580</v>
      </c>
      <c r="AA124" s="62">
        <f>IFERROR(IF(D124="",AA123,VLOOKUP($F124,'FPO034'!$K$9:$R$251,6,FALSE)),"--")</f>
        <v>501.61</v>
      </c>
      <c r="AB124" s="47" t="str">
        <f t="shared" si="2"/>
        <v>--</v>
      </c>
      <c r="AC124" s="51">
        <f>IFERROR(IF(D124="",AC123,VLOOKUP($F124,'FPO034'!$K$9:$R$251,7,FALSE)),"--")</f>
        <v>973.96</v>
      </c>
      <c r="AD124" s="48">
        <f>IFERROR(IF(D124="",AD123,VLOOKUP($F124,'FPO034'!$K$9:$R$251,4,FALSE)),"--")</f>
        <v>42314.463287029997</v>
      </c>
      <c r="AE124" s="54"/>
    </row>
    <row r="125" spans="1:31" hidden="1" outlineLevel="2">
      <c r="A125" s="43" t="s">
        <v>26</v>
      </c>
      <c r="B125" s="43" t="s">
        <v>27</v>
      </c>
      <c r="C125" s="43" t="s">
        <v>140</v>
      </c>
      <c r="D125" s="43" t="s">
        <v>298</v>
      </c>
      <c r="E125" s="43" t="s">
        <v>147</v>
      </c>
      <c r="F125" s="43" t="s">
        <v>296</v>
      </c>
      <c r="G125" s="43" t="s">
        <v>297</v>
      </c>
      <c r="H125" s="44">
        <v>42248</v>
      </c>
      <c r="I125" s="43" t="s">
        <v>164</v>
      </c>
      <c r="J125" s="43" t="s">
        <v>148</v>
      </c>
      <c r="K125" s="43" t="s">
        <v>35</v>
      </c>
      <c r="L125" s="43" t="s">
        <v>36</v>
      </c>
      <c r="M125" s="43" t="s">
        <v>59</v>
      </c>
      <c r="N125" s="45">
        <v>7815</v>
      </c>
      <c r="O125" s="45">
        <v>8224</v>
      </c>
      <c r="P125" s="45">
        <v>409</v>
      </c>
      <c r="Q125" s="46">
        <v>6.91</v>
      </c>
      <c r="R125" s="45">
        <v>7191</v>
      </c>
      <c r="S125" s="45">
        <v>7583</v>
      </c>
      <c r="T125" s="45">
        <v>392</v>
      </c>
      <c r="U125" s="46">
        <v>23.44</v>
      </c>
      <c r="V125" s="46">
        <v>0</v>
      </c>
      <c r="W125" s="46">
        <v>30.35</v>
      </c>
      <c r="X125" s="46">
        <v>0</v>
      </c>
      <c r="Y125" s="46">
        <v>30.35</v>
      </c>
      <c r="Z125" s="45">
        <v>24580</v>
      </c>
      <c r="AA125" s="62">
        <f>IFERROR(IF(D125="",AA124,VLOOKUP($F125,'FPO034'!$K$9:$R$251,6,FALSE)),"--")</f>
        <v>501.61</v>
      </c>
      <c r="AB125" s="47" t="str">
        <f t="shared" si="2"/>
        <v>--</v>
      </c>
      <c r="AC125" s="51">
        <f>IFERROR(IF(D125="",AC124,VLOOKUP($F125,'FPO034'!$K$9:$R$251,7,FALSE)),"--")</f>
        <v>973.96</v>
      </c>
      <c r="AD125" s="48">
        <f>IFERROR(IF(D125="",AD124,VLOOKUP($F125,'FPO034'!$K$9:$R$251,4,FALSE)),"--")</f>
        <v>42314.463287029997</v>
      </c>
      <c r="AE125" s="54"/>
    </row>
    <row r="126" spans="1:31" outlineLevel="1" collapsed="1">
      <c r="A126" s="43"/>
      <c r="B126" s="43"/>
      <c r="C126" s="43"/>
      <c r="D126" s="43"/>
      <c r="E126" s="43"/>
      <c r="F126" s="60" t="s">
        <v>1323</v>
      </c>
      <c r="G126" s="43"/>
      <c r="H126" s="44"/>
      <c r="I126" s="43"/>
      <c r="J126" s="43"/>
      <c r="K126" s="43"/>
      <c r="L126" s="43"/>
      <c r="M126" s="43"/>
      <c r="N126" s="45"/>
      <c r="O126" s="45"/>
      <c r="P126" s="45"/>
      <c r="Q126" s="46"/>
      <c r="R126" s="45"/>
      <c r="S126" s="45"/>
      <c r="T126" s="45"/>
      <c r="U126" s="46"/>
      <c r="V126" s="46"/>
      <c r="W126" s="46"/>
      <c r="X126" s="46"/>
      <c r="Y126" s="46">
        <f>SUBTOTAL(9,Y124:Y125)</f>
        <v>30.89</v>
      </c>
      <c r="Z126" s="45"/>
      <c r="AA126" s="62">
        <f>IFERROR(IF(D126="",AA125,VLOOKUP($F126,'FPO034'!$K$9:$R$251,6,FALSE)),"--")</f>
        <v>501.61</v>
      </c>
      <c r="AB126" s="47" t="str">
        <f t="shared" si="2"/>
        <v>--</v>
      </c>
      <c r="AC126" s="51">
        <f>IFERROR(IF(D126="",AC125,VLOOKUP($F126,'FPO034'!$K$9:$R$251,7,FALSE)),"--")</f>
        <v>973.96</v>
      </c>
      <c r="AD126" s="48">
        <f>IFERROR(IF(D126="",AD125,VLOOKUP($F126,'FPO034'!$K$9:$R$251,4,FALSE)),"--")</f>
        <v>42314.463287029997</v>
      </c>
      <c r="AE126" s="54"/>
    </row>
    <row r="127" spans="1:31" hidden="1" outlineLevel="2">
      <c r="A127" s="43" t="s">
        <v>26</v>
      </c>
      <c r="B127" s="43" t="s">
        <v>27</v>
      </c>
      <c r="C127" s="43" t="s">
        <v>98</v>
      </c>
      <c r="D127" s="43" t="s">
        <v>299</v>
      </c>
      <c r="E127" s="43" t="s">
        <v>45</v>
      </c>
      <c r="F127" s="43" t="s">
        <v>300</v>
      </c>
      <c r="G127" s="43" t="s">
        <v>301</v>
      </c>
      <c r="H127" s="44">
        <v>42192</v>
      </c>
      <c r="I127" s="43" t="s">
        <v>90</v>
      </c>
      <c r="J127" s="43" t="s">
        <v>302</v>
      </c>
      <c r="K127" s="43" t="s">
        <v>35</v>
      </c>
      <c r="L127" s="43" t="s">
        <v>36</v>
      </c>
      <c r="M127" s="43" t="s">
        <v>51</v>
      </c>
      <c r="N127" s="45">
        <v>115809</v>
      </c>
      <c r="O127" s="45">
        <v>121253</v>
      </c>
      <c r="P127" s="45">
        <v>5444</v>
      </c>
      <c r="Q127" s="46">
        <v>92</v>
      </c>
      <c r="R127" s="45">
        <v>66760</v>
      </c>
      <c r="S127" s="45">
        <v>69673</v>
      </c>
      <c r="T127" s="45">
        <v>2913</v>
      </c>
      <c r="U127" s="46">
        <v>174.2</v>
      </c>
      <c r="V127" s="46">
        <v>0</v>
      </c>
      <c r="W127" s="46">
        <v>266.2</v>
      </c>
      <c r="X127" s="46">
        <v>0</v>
      </c>
      <c r="Y127" s="46">
        <v>266.2</v>
      </c>
      <c r="Z127" s="45">
        <v>24580</v>
      </c>
      <c r="AA127" s="62">
        <f>IFERROR(IF(D127="",AA126,VLOOKUP($F127,'FPO034'!$K$9:$R$251,6,FALSE)),"--")</f>
        <v>1249.6099999999999</v>
      </c>
      <c r="AB127" s="47" t="str">
        <f t="shared" si="2"/>
        <v>--</v>
      </c>
      <c r="AC127" s="51">
        <f>IFERROR(IF(D127="",AC126,VLOOKUP($F127,'FPO034'!$K$9:$R$251,7,FALSE)),"--")</f>
        <v>10000</v>
      </c>
      <c r="AD127" s="48">
        <f>IFERROR(IF(D127="",AD126,VLOOKUP($F127,'FPO034'!$K$9:$R$251,4,FALSE)),"--")</f>
        <v>42332.579085639998</v>
      </c>
      <c r="AE127" s="54"/>
    </row>
    <row r="128" spans="1:31" outlineLevel="1" collapsed="1">
      <c r="A128" s="43"/>
      <c r="B128" s="43"/>
      <c r="C128" s="43"/>
      <c r="D128" s="43"/>
      <c r="E128" s="43"/>
      <c r="F128" s="60" t="s">
        <v>1324</v>
      </c>
      <c r="G128" s="43"/>
      <c r="H128" s="44"/>
      <c r="I128" s="43"/>
      <c r="J128" s="43"/>
      <c r="K128" s="43"/>
      <c r="L128" s="43"/>
      <c r="M128" s="43"/>
      <c r="N128" s="45"/>
      <c r="O128" s="45"/>
      <c r="P128" s="45"/>
      <c r="Q128" s="46"/>
      <c r="R128" s="45"/>
      <c r="S128" s="45"/>
      <c r="T128" s="45"/>
      <c r="U128" s="46"/>
      <c r="V128" s="46"/>
      <c r="W128" s="46"/>
      <c r="X128" s="46"/>
      <c r="Y128" s="46">
        <f>SUBTOTAL(9,Y127:Y127)</f>
        <v>266.2</v>
      </c>
      <c r="Z128" s="45"/>
      <c r="AA128" s="62">
        <f>IFERROR(IF(D128="",AA127,VLOOKUP($F128,'FPO034'!$K$9:$R$251,6,FALSE)),"--")</f>
        <v>1249.6099999999999</v>
      </c>
      <c r="AB128" s="47" t="str">
        <f t="shared" si="2"/>
        <v>--</v>
      </c>
      <c r="AC128" s="51">
        <f>IFERROR(IF(D128="",AC127,VLOOKUP($F128,'FPO034'!$K$9:$R$251,7,FALSE)),"--")</f>
        <v>10000</v>
      </c>
      <c r="AD128" s="48">
        <f>IFERROR(IF(D128="",AD127,VLOOKUP($F128,'FPO034'!$K$9:$R$251,4,FALSE)),"--")</f>
        <v>42332.579085639998</v>
      </c>
      <c r="AE128" s="54"/>
    </row>
    <row r="129" spans="1:31" hidden="1" outlineLevel="2">
      <c r="A129" s="43" t="s">
        <v>26</v>
      </c>
      <c r="B129" s="43" t="s">
        <v>27</v>
      </c>
      <c r="C129" s="43" t="s">
        <v>263</v>
      </c>
      <c r="D129" s="43" t="s">
        <v>303</v>
      </c>
      <c r="E129" s="43" t="s">
        <v>88</v>
      </c>
      <c r="F129" s="43" t="s">
        <v>304</v>
      </c>
      <c r="G129" s="43" t="s">
        <v>305</v>
      </c>
      <c r="H129" s="44">
        <v>42158</v>
      </c>
      <c r="I129" s="43" t="s">
        <v>90</v>
      </c>
      <c r="J129" s="43" t="s">
        <v>91</v>
      </c>
      <c r="K129" s="43" t="s">
        <v>35</v>
      </c>
      <c r="L129" s="43" t="s">
        <v>36</v>
      </c>
      <c r="M129" s="43" t="s">
        <v>51</v>
      </c>
      <c r="N129" s="45">
        <v>10331</v>
      </c>
      <c r="O129" s="45">
        <v>10861</v>
      </c>
      <c r="P129" s="45">
        <v>530</v>
      </c>
      <c r="Q129" s="46">
        <v>8.9600000000000009</v>
      </c>
      <c r="R129" s="45">
        <v>22205</v>
      </c>
      <c r="S129" s="45">
        <v>23604</v>
      </c>
      <c r="T129" s="45">
        <v>1399</v>
      </c>
      <c r="U129" s="46">
        <v>251.82</v>
      </c>
      <c r="V129" s="46">
        <v>0</v>
      </c>
      <c r="W129" s="46">
        <v>260.77999999999997</v>
      </c>
      <c r="X129" s="46">
        <v>0</v>
      </c>
      <c r="Y129" s="46">
        <v>260.77999999999997</v>
      </c>
      <c r="Z129" s="45">
        <v>24580</v>
      </c>
      <c r="AA129" s="62">
        <f>IFERROR(IF(D129="",AA128,VLOOKUP($F129,'FPO034'!$K$9:$R$251,6,FALSE)),"--")</f>
        <v>1963.98</v>
      </c>
      <c r="AB129" s="47" t="str">
        <f t="shared" si="2"/>
        <v>--</v>
      </c>
      <c r="AC129" s="51">
        <f>IFERROR(IF(D129="",AC128,VLOOKUP($F129,'FPO034'!$K$9:$R$251,7,FALSE)),"--")</f>
        <v>6405.15</v>
      </c>
      <c r="AD129" s="48">
        <f>IFERROR(IF(D129="",AD128,VLOOKUP($F129,'FPO034'!$K$9:$R$251,4,FALSE)),"--")</f>
        <v>42374.62685185</v>
      </c>
      <c r="AE129" s="54"/>
    </row>
    <row r="130" spans="1:31" hidden="1" outlineLevel="2">
      <c r="A130" s="43" t="s">
        <v>26</v>
      </c>
      <c r="B130" s="43" t="s">
        <v>27</v>
      </c>
      <c r="C130" s="43" t="s">
        <v>288</v>
      </c>
      <c r="D130" s="43" t="s">
        <v>306</v>
      </c>
      <c r="E130" s="43" t="s">
        <v>307</v>
      </c>
      <c r="F130" s="43" t="s">
        <v>304</v>
      </c>
      <c r="G130" s="43" t="s">
        <v>305</v>
      </c>
      <c r="H130" s="44">
        <v>42158</v>
      </c>
      <c r="I130" s="43" t="s">
        <v>90</v>
      </c>
      <c r="J130" s="43" t="s">
        <v>131</v>
      </c>
      <c r="K130" s="43" t="s">
        <v>35</v>
      </c>
      <c r="L130" s="43" t="s">
        <v>36</v>
      </c>
      <c r="M130" s="43" t="s">
        <v>37</v>
      </c>
      <c r="N130" s="45">
        <v>62934</v>
      </c>
      <c r="O130" s="45">
        <v>62934</v>
      </c>
      <c r="P130" s="45">
        <v>0</v>
      </c>
      <c r="Q130" s="46">
        <v>0</v>
      </c>
      <c r="R130" s="45">
        <v>0</v>
      </c>
      <c r="S130" s="45">
        <v>0</v>
      </c>
      <c r="T130" s="45">
        <v>0</v>
      </c>
      <c r="U130" s="46">
        <v>0</v>
      </c>
      <c r="V130" s="46">
        <v>0</v>
      </c>
      <c r="W130" s="46">
        <v>0</v>
      </c>
      <c r="X130" s="46">
        <v>0</v>
      </c>
      <c r="Y130" s="46">
        <v>0</v>
      </c>
      <c r="Z130" s="45">
        <v>24580</v>
      </c>
      <c r="AA130" s="62">
        <f>IFERROR(IF(D130="",AA129,VLOOKUP($F130,'FPO034'!$K$9:$R$251,6,FALSE)),"--")</f>
        <v>1963.98</v>
      </c>
      <c r="AB130" s="47" t="str">
        <f t="shared" ref="AB130:AB193" si="3">IF(Y130="--","--",IF(Y130&gt;AA130,"Yes","--"))</f>
        <v>--</v>
      </c>
      <c r="AC130" s="51">
        <f>IFERROR(IF(D130="",AC129,VLOOKUP($F130,'FPO034'!$K$9:$R$251,7,FALSE)),"--")</f>
        <v>6405.15</v>
      </c>
      <c r="AD130" s="48">
        <f>IFERROR(IF(D130="",AD129,VLOOKUP($F130,'FPO034'!$K$9:$R$251,4,FALSE)),"--")</f>
        <v>42374.62685185</v>
      </c>
      <c r="AE130" s="54"/>
    </row>
    <row r="131" spans="1:31" hidden="1" outlineLevel="2">
      <c r="A131" s="43" t="s">
        <v>26</v>
      </c>
      <c r="B131" s="43" t="s">
        <v>27</v>
      </c>
      <c r="C131" s="43" t="s">
        <v>55</v>
      </c>
      <c r="D131" s="43" t="s">
        <v>308</v>
      </c>
      <c r="E131" s="43" t="s">
        <v>309</v>
      </c>
      <c r="F131" s="43" t="s">
        <v>304</v>
      </c>
      <c r="G131" s="43" t="s">
        <v>305</v>
      </c>
      <c r="H131" s="44">
        <v>42389</v>
      </c>
      <c r="I131" s="43" t="s">
        <v>164</v>
      </c>
      <c r="J131" s="43" t="s">
        <v>310</v>
      </c>
      <c r="K131" s="43" t="s">
        <v>35</v>
      </c>
      <c r="L131" s="43" t="s">
        <v>36</v>
      </c>
      <c r="M131" s="43" t="s">
        <v>51</v>
      </c>
      <c r="N131" s="45">
        <v>33244</v>
      </c>
      <c r="O131" s="45">
        <v>37986</v>
      </c>
      <c r="P131" s="45">
        <v>4742</v>
      </c>
      <c r="Q131" s="46">
        <v>80.14</v>
      </c>
      <c r="R131" s="45">
        <v>0</v>
      </c>
      <c r="S131" s="45">
        <v>0</v>
      </c>
      <c r="T131" s="45">
        <v>0</v>
      </c>
      <c r="U131" s="46">
        <v>0</v>
      </c>
      <c r="V131" s="46">
        <v>0</v>
      </c>
      <c r="W131" s="46">
        <v>80.14</v>
      </c>
      <c r="X131" s="46">
        <v>0</v>
      </c>
      <c r="Y131" s="46">
        <v>80.14</v>
      </c>
      <c r="Z131" s="45">
        <v>24580</v>
      </c>
      <c r="AA131" s="62">
        <f>IFERROR(IF(D131="",AA130,VLOOKUP($F131,'FPO034'!$K$9:$R$251,6,FALSE)),"--")</f>
        <v>1963.98</v>
      </c>
      <c r="AB131" s="47" t="str">
        <f t="shared" si="3"/>
        <v>--</v>
      </c>
      <c r="AC131" s="51">
        <f>IFERROR(IF(D131="",AC130,VLOOKUP($F131,'FPO034'!$K$9:$R$251,7,FALSE)),"--")</f>
        <v>6405.15</v>
      </c>
      <c r="AD131" s="48">
        <f>IFERROR(IF(D131="",AD130,VLOOKUP($F131,'FPO034'!$K$9:$R$251,4,FALSE)),"--")</f>
        <v>42374.62685185</v>
      </c>
      <c r="AE131" s="54"/>
    </row>
    <row r="132" spans="1:31" outlineLevel="1" collapsed="1">
      <c r="A132" s="43"/>
      <c r="B132" s="43"/>
      <c r="C132" s="43"/>
      <c r="D132" s="43"/>
      <c r="E132" s="43"/>
      <c r="F132" s="60" t="s">
        <v>1325</v>
      </c>
      <c r="G132" s="43"/>
      <c r="H132" s="44"/>
      <c r="I132" s="43"/>
      <c r="J132" s="43"/>
      <c r="K132" s="43"/>
      <c r="L132" s="43"/>
      <c r="M132" s="43"/>
      <c r="N132" s="45"/>
      <c r="O132" s="45"/>
      <c r="P132" s="45"/>
      <c r="Q132" s="46"/>
      <c r="R132" s="45"/>
      <c r="S132" s="45"/>
      <c r="T132" s="45"/>
      <c r="U132" s="46"/>
      <c r="V132" s="46"/>
      <c r="W132" s="46"/>
      <c r="X132" s="46"/>
      <c r="Y132" s="46">
        <f>SUBTOTAL(9,Y129:Y131)</f>
        <v>340.91999999999996</v>
      </c>
      <c r="Z132" s="45"/>
      <c r="AA132" s="62">
        <f>IFERROR(IF(D132="",AA131,VLOOKUP($F132,'FPO034'!$K$9:$R$251,6,FALSE)),"--")</f>
        <v>1963.98</v>
      </c>
      <c r="AB132" s="47" t="str">
        <f t="shared" si="3"/>
        <v>--</v>
      </c>
      <c r="AC132" s="51">
        <f>IFERROR(IF(D132="",AC131,VLOOKUP($F132,'FPO034'!$K$9:$R$251,7,FALSE)),"--")</f>
        <v>6405.15</v>
      </c>
      <c r="AD132" s="48">
        <f>IFERROR(IF(D132="",AD131,VLOOKUP($F132,'FPO034'!$K$9:$R$251,4,FALSE)),"--")</f>
        <v>42374.62685185</v>
      </c>
      <c r="AE132" s="54"/>
    </row>
    <row r="133" spans="1:31" hidden="1" outlineLevel="2">
      <c r="A133" s="43" t="s">
        <v>26</v>
      </c>
      <c r="B133" s="43" t="s">
        <v>27</v>
      </c>
      <c r="C133" s="43" t="s">
        <v>55</v>
      </c>
      <c r="D133" s="43" t="s">
        <v>311</v>
      </c>
      <c r="E133" s="43" t="s">
        <v>312</v>
      </c>
      <c r="F133" s="43" t="s">
        <v>313</v>
      </c>
      <c r="G133" s="43" t="s">
        <v>314</v>
      </c>
      <c r="H133" s="44">
        <v>42181</v>
      </c>
      <c r="I133" s="43" t="s">
        <v>90</v>
      </c>
      <c r="J133" s="43" t="s">
        <v>315</v>
      </c>
      <c r="K133" s="43" t="s">
        <v>35</v>
      </c>
      <c r="L133" s="43" t="s">
        <v>36</v>
      </c>
      <c r="M133" s="43" t="s">
        <v>51</v>
      </c>
      <c r="N133" s="45">
        <v>27148</v>
      </c>
      <c r="O133" s="45">
        <v>28015</v>
      </c>
      <c r="P133" s="45">
        <v>867</v>
      </c>
      <c r="Q133" s="46">
        <v>14.65</v>
      </c>
      <c r="R133" s="45">
        <v>0</v>
      </c>
      <c r="S133" s="45">
        <v>0</v>
      </c>
      <c r="T133" s="45">
        <v>0</v>
      </c>
      <c r="U133" s="46">
        <v>0</v>
      </c>
      <c r="V133" s="46">
        <v>0</v>
      </c>
      <c r="W133" s="46">
        <v>14.65</v>
      </c>
      <c r="X133" s="46">
        <v>0</v>
      </c>
      <c r="Y133" s="46">
        <v>14.65</v>
      </c>
      <c r="Z133" s="45">
        <v>24580</v>
      </c>
      <c r="AA133" s="62">
        <f>IFERROR(IF(D133="",AA132,VLOOKUP($F133,'FPO034'!$K$9:$R$251,6,FALSE)),"--")</f>
        <v>520.83000000000004</v>
      </c>
      <c r="AB133" s="47" t="str">
        <f t="shared" si="3"/>
        <v>--</v>
      </c>
      <c r="AC133" s="51">
        <f>IFERROR(IF(D133="",AC132,VLOOKUP($F133,'FPO034'!$K$9:$R$251,7,FALSE)),"--")</f>
        <v>1044.1199999999999</v>
      </c>
      <c r="AD133" s="48">
        <f>IFERROR(IF(D133="",AD132,VLOOKUP($F133,'FPO034'!$K$9:$R$251,4,FALSE)),"--")</f>
        <v>42381.61769675</v>
      </c>
      <c r="AE133" s="54"/>
    </row>
    <row r="134" spans="1:31" outlineLevel="1" collapsed="1">
      <c r="A134" s="43"/>
      <c r="B134" s="43"/>
      <c r="C134" s="43"/>
      <c r="D134" s="43"/>
      <c r="E134" s="43"/>
      <c r="F134" s="60" t="s">
        <v>1326</v>
      </c>
      <c r="G134" s="43"/>
      <c r="H134" s="44"/>
      <c r="I134" s="43"/>
      <c r="J134" s="43"/>
      <c r="K134" s="43"/>
      <c r="L134" s="43"/>
      <c r="M134" s="43"/>
      <c r="N134" s="45"/>
      <c r="O134" s="45"/>
      <c r="P134" s="45"/>
      <c r="Q134" s="46"/>
      <c r="R134" s="45"/>
      <c r="S134" s="45"/>
      <c r="T134" s="45"/>
      <c r="U134" s="46"/>
      <c r="V134" s="46"/>
      <c r="W134" s="46"/>
      <c r="X134" s="46"/>
      <c r="Y134" s="46">
        <f>SUBTOTAL(9,Y133:Y133)</f>
        <v>14.65</v>
      </c>
      <c r="Z134" s="45"/>
      <c r="AA134" s="62">
        <f>IFERROR(IF(D134="",AA133,VLOOKUP($F134,'FPO034'!$K$9:$R$251,6,FALSE)),"--")</f>
        <v>520.83000000000004</v>
      </c>
      <c r="AB134" s="47" t="str">
        <f t="shared" si="3"/>
        <v>--</v>
      </c>
      <c r="AC134" s="51">
        <f>IFERROR(IF(D134="",AC133,VLOOKUP($F134,'FPO034'!$K$9:$R$251,7,FALSE)),"--")</f>
        <v>1044.1199999999999</v>
      </c>
      <c r="AD134" s="48">
        <f>IFERROR(IF(D134="",AD133,VLOOKUP($F134,'FPO034'!$K$9:$R$251,4,FALSE)),"--")</f>
        <v>42381.61769675</v>
      </c>
      <c r="AE134" s="54"/>
    </row>
    <row r="135" spans="1:31" hidden="1" outlineLevel="2">
      <c r="A135" s="43" t="s">
        <v>26</v>
      </c>
      <c r="B135" s="43" t="s">
        <v>27</v>
      </c>
      <c r="C135" s="43" t="s">
        <v>98</v>
      </c>
      <c r="D135" s="43" t="s">
        <v>316</v>
      </c>
      <c r="E135" s="43" t="s">
        <v>317</v>
      </c>
      <c r="F135" s="43" t="s">
        <v>318</v>
      </c>
      <c r="G135" s="43" t="s">
        <v>319</v>
      </c>
      <c r="H135" s="44">
        <v>42425</v>
      </c>
      <c r="I135" s="43" t="s">
        <v>164</v>
      </c>
      <c r="J135" s="43" t="s">
        <v>320</v>
      </c>
      <c r="K135" s="43" t="s">
        <v>35</v>
      </c>
      <c r="L135" s="43" t="s">
        <v>36</v>
      </c>
      <c r="M135" s="43" t="s">
        <v>51</v>
      </c>
      <c r="N135" s="45">
        <v>89622</v>
      </c>
      <c r="O135" s="45">
        <v>95725</v>
      </c>
      <c r="P135" s="45">
        <v>6103</v>
      </c>
      <c r="Q135" s="46">
        <v>103.14</v>
      </c>
      <c r="R135" s="45">
        <v>18620</v>
      </c>
      <c r="S135" s="45">
        <v>20910</v>
      </c>
      <c r="T135" s="45">
        <v>2290</v>
      </c>
      <c r="U135" s="46">
        <v>136.94</v>
      </c>
      <c r="V135" s="46">
        <v>0</v>
      </c>
      <c r="W135" s="46">
        <v>240.08</v>
      </c>
      <c r="X135" s="46">
        <v>0</v>
      </c>
      <c r="Y135" s="46">
        <v>240.08</v>
      </c>
      <c r="Z135" s="45">
        <v>24580</v>
      </c>
      <c r="AA135" s="62">
        <f>IFERROR(IF(D135="",AA134,VLOOKUP($F135,'FPO034'!$K$9:$R$251,6,FALSE)),"--")</f>
        <v>3223.98</v>
      </c>
      <c r="AB135" s="47" t="str">
        <f t="shared" si="3"/>
        <v>--</v>
      </c>
      <c r="AC135" s="51">
        <f>IFERROR(IF(D135="",AC134,VLOOKUP($F135,'FPO034'!$K$9:$R$251,7,FALSE)),"--")</f>
        <v>5616</v>
      </c>
      <c r="AD135" s="48">
        <f>IFERROR(IF(D135="",AD134,VLOOKUP($F135,'FPO034'!$K$9:$R$251,4,FALSE)),"--")</f>
        <v>42405.546886570002</v>
      </c>
      <c r="AE135" s="54"/>
    </row>
    <row r="136" spans="1:31" outlineLevel="1" collapsed="1">
      <c r="A136" s="43"/>
      <c r="B136" s="43"/>
      <c r="C136" s="43"/>
      <c r="D136" s="43"/>
      <c r="E136" s="43"/>
      <c r="F136" s="60" t="s">
        <v>1327</v>
      </c>
      <c r="G136" s="43"/>
      <c r="H136" s="44"/>
      <c r="I136" s="43"/>
      <c r="J136" s="43"/>
      <c r="K136" s="43"/>
      <c r="L136" s="43"/>
      <c r="M136" s="43"/>
      <c r="N136" s="45"/>
      <c r="O136" s="45"/>
      <c r="P136" s="45"/>
      <c r="Q136" s="46"/>
      <c r="R136" s="45"/>
      <c r="S136" s="45"/>
      <c r="T136" s="45"/>
      <c r="U136" s="46"/>
      <c r="V136" s="46"/>
      <c r="W136" s="46"/>
      <c r="X136" s="46"/>
      <c r="Y136" s="46">
        <f>SUBTOTAL(9,Y135:Y135)</f>
        <v>240.08</v>
      </c>
      <c r="Z136" s="45"/>
      <c r="AA136" s="62">
        <f>IFERROR(IF(D136="",AA135,VLOOKUP($F136,'FPO034'!$K$9:$R$251,6,FALSE)),"--")</f>
        <v>3223.98</v>
      </c>
      <c r="AB136" s="47" t="str">
        <f t="shared" si="3"/>
        <v>--</v>
      </c>
      <c r="AC136" s="51">
        <f>IFERROR(IF(D136="",AC135,VLOOKUP($F136,'FPO034'!$K$9:$R$251,7,FALSE)),"--")</f>
        <v>5616</v>
      </c>
      <c r="AD136" s="48">
        <f>IFERROR(IF(D136="",AD135,VLOOKUP($F136,'FPO034'!$K$9:$R$251,4,FALSE)),"--")</f>
        <v>42405.546886570002</v>
      </c>
      <c r="AE136" s="54"/>
    </row>
    <row r="137" spans="1:31" hidden="1" outlineLevel="2">
      <c r="A137" s="43" t="s">
        <v>26</v>
      </c>
      <c r="B137" s="43" t="s">
        <v>27</v>
      </c>
      <c r="C137" s="43" t="s">
        <v>28</v>
      </c>
      <c r="D137" s="43" t="s">
        <v>321</v>
      </c>
      <c r="E137" s="43" t="s">
        <v>177</v>
      </c>
      <c r="F137" s="43" t="s">
        <v>322</v>
      </c>
      <c r="G137" s="43" t="s">
        <v>323</v>
      </c>
      <c r="H137" s="44">
        <v>42306</v>
      </c>
      <c r="I137" s="43" t="s">
        <v>324</v>
      </c>
      <c r="J137" s="43" t="s">
        <v>178</v>
      </c>
      <c r="K137" s="43" t="s">
        <v>35</v>
      </c>
      <c r="L137" s="43" t="s">
        <v>36</v>
      </c>
      <c r="M137" s="43" t="s">
        <v>42</v>
      </c>
      <c r="N137" s="45">
        <v>297172</v>
      </c>
      <c r="O137" s="45">
        <v>345465</v>
      </c>
      <c r="P137" s="45">
        <v>48293</v>
      </c>
      <c r="Q137" s="46">
        <v>816.15</v>
      </c>
      <c r="R137" s="45">
        <v>0</v>
      </c>
      <c r="S137" s="45">
        <v>0</v>
      </c>
      <c r="T137" s="45">
        <v>0</v>
      </c>
      <c r="U137" s="46">
        <v>0</v>
      </c>
      <c r="V137" s="46">
        <v>0</v>
      </c>
      <c r="W137" s="46">
        <v>816.15</v>
      </c>
      <c r="X137" s="46">
        <v>0</v>
      </c>
      <c r="Y137" s="46">
        <v>816.15</v>
      </c>
      <c r="Z137" s="45">
        <v>24580</v>
      </c>
      <c r="AA137" s="62">
        <f>IFERROR(IF(D137="",AA136,VLOOKUP($F137,'FPO034'!$K$9:$R$251,6,FALSE)),"--")</f>
        <v>1622.25</v>
      </c>
      <c r="AB137" s="47" t="str">
        <f t="shared" si="3"/>
        <v>--</v>
      </c>
      <c r="AC137" s="51">
        <f>IFERROR(IF(D137="",AC136,VLOOKUP($F137,'FPO034'!$K$9:$R$251,7,FALSE)),"--")</f>
        <v>12403.27</v>
      </c>
      <c r="AD137" s="48">
        <f>IFERROR(IF(D137="",AD136,VLOOKUP($F137,'FPO034'!$K$9:$R$251,4,FALSE)),"--")</f>
        <v>42440.602106480001</v>
      </c>
      <c r="AE137" s="54"/>
    </row>
    <row r="138" spans="1:31" hidden="1" outlineLevel="2">
      <c r="A138" s="43" t="s">
        <v>26</v>
      </c>
      <c r="B138" s="43" t="s">
        <v>27</v>
      </c>
      <c r="C138" s="43" t="s">
        <v>55</v>
      </c>
      <c r="D138" s="43" t="s">
        <v>325</v>
      </c>
      <c r="E138" s="43" t="s">
        <v>326</v>
      </c>
      <c r="F138" s="43" t="s">
        <v>322</v>
      </c>
      <c r="G138" s="43" t="s">
        <v>323</v>
      </c>
      <c r="H138" s="44">
        <v>42283</v>
      </c>
      <c r="I138" s="43" t="s">
        <v>164</v>
      </c>
      <c r="J138" s="43" t="s">
        <v>327</v>
      </c>
      <c r="K138" s="43" t="s">
        <v>35</v>
      </c>
      <c r="L138" s="43" t="s">
        <v>36</v>
      </c>
      <c r="M138" s="43" t="s">
        <v>37</v>
      </c>
      <c r="N138" s="45">
        <v>67259</v>
      </c>
      <c r="O138" s="45">
        <v>71170</v>
      </c>
      <c r="P138" s="45">
        <v>3911</v>
      </c>
      <c r="Q138" s="46">
        <v>66.099999999999994</v>
      </c>
      <c r="R138" s="45">
        <v>0</v>
      </c>
      <c r="S138" s="45">
        <v>0</v>
      </c>
      <c r="T138" s="45">
        <v>0</v>
      </c>
      <c r="U138" s="46">
        <v>0</v>
      </c>
      <c r="V138" s="46">
        <v>0</v>
      </c>
      <c r="W138" s="46">
        <v>66.099999999999994</v>
      </c>
      <c r="X138" s="46">
        <v>0</v>
      </c>
      <c r="Y138" s="46">
        <v>66.099999999999994</v>
      </c>
      <c r="Z138" s="45">
        <v>24580</v>
      </c>
      <c r="AA138" s="62">
        <f>IFERROR(IF(D138="",AA137,VLOOKUP($F138,'FPO034'!$K$9:$R$251,6,FALSE)),"--")</f>
        <v>1622.25</v>
      </c>
      <c r="AB138" s="47" t="str">
        <f t="shared" si="3"/>
        <v>--</v>
      </c>
      <c r="AC138" s="51">
        <f>IFERROR(IF(D138="",AC137,VLOOKUP($F138,'FPO034'!$K$9:$R$251,7,FALSE)),"--")</f>
        <v>12403.27</v>
      </c>
      <c r="AD138" s="48">
        <f>IFERROR(IF(D138="",AD137,VLOOKUP($F138,'FPO034'!$K$9:$R$251,4,FALSE)),"--")</f>
        <v>42440.602106480001</v>
      </c>
      <c r="AE138" s="54"/>
    </row>
    <row r="139" spans="1:31" outlineLevel="1" collapsed="1">
      <c r="A139" s="43"/>
      <c r="B139" s="43"/>
      <c r="C139" s="43"/>
      <c r="D139" s="43"/>
      <c r="E139" s="43"/>
      <c r="F139" s="60" t="s">
        <v>1328</v>
      </c>
      <c r="G139" s="43"/>
      <c r="H139" s="44"/>
      <c r="I139" s="43"/>
      <c r="J139" s="43"/>
      <c r="K139" s="43"/>
      <c r="L139" s="43"/>
      <c r="M139" s="43"/>
      <c r="N139" s="45"/>
      <c r="O139" s="45"/>
      <c r="P139" s="45"/>
      <c r="Q139" s="46"/>
      <c r="R139" s="45"/>
      <c r="S139" s="45"/>
      <c r="T139" s="45"/>
      <c r="U139" s="46"/>
      <c r="V139" s="46"/>
      <c r="W139" s="46"/>
      <c r="X139" s="46"/>
      <c r="Y139" s="46">
        <f>SUBTOTAL(9,Y137:Y138)</f>
        <v>882.25</v>
      </c>
      <c r="Z139" s="45"/>
      <c r="AA139" s="62">
        <f>IFERROR(IF(D139="",AA138,VLOOKUP($F139,'FPO034'!$K$9:$R$251,6,FALSE)),"--")</f>
        <v>1622.25</v>
      </c>
      <c r="AB139" s="47" t="str">
        <f t="shared" si="3"/>
        <v>--</v>
      </c>
      <c r="AC139" s="51">
        <f>IFERROR(IF(D139="",AC138,VLOOKUP($F139,'FPO034'!$K$9:$R$251,7,FALSE)),"--")</f>
        <v>12403.27</v>
      </c>
      <c r="AD139" s="48">
        <f>IFERROR(IF(D139="",AD138,VLOOKUP($F139,'FPO034'!$K$9:$R$251,4,FALSE)),"--")</f>
        <v>42440.602106480001</v>
      </c>
      <c r="AE139" s="54"/>
    </row>
    <row r="140" spans="1:31" hidden="1" outlineLevel="2">
      <c r="A140" s="43" t="s">
        <v>26</v>
      </c>
      <c r="B140" s="43" t="s">
        <v>27</v>
      </c>
      <c r="C140" s="43" t="s">
        <v>48</v>
      </c>
      <c r="D140" s="43" t="s">
        <v>328</v>
      </c>
      <c r="E140" s="43" t="s">
        <v>329</v>
      </c>
      <c r="F140" s="43" t="s">
        <v>330</v>
      </c>
      <c r="G140" s="43" t="s">
        <v>331</v>
      </c>
      <c r="H140" s="44">
        <v>42524</v>
      </c>
      <c r="I140" s="43" t="s">
        <v>164</v>
      </c>
      <c r="J140" s="43" t="s">
        <v>332</v>
      </c>
      <c r="K140" s="43" t="s">
        <v>35</v>
      </c>
      <c r="L140" s="43" t="s">
        <v>36</v>
      </c>
      <c r="M140" s="43" t="s">
        <v>59</v>
      </c>
      <c r="N140" s="45">
        <v>18262</v>
      </c>
      <c r="O140" s="45">
        <v>20113</v>
      </c>
      <c r="P140" s="45">
        <v>1851</v>
      </c>
      <c r="Q140" s="46">
        <v>31.28</v>
      </c>
      <c r="R140" s="45">
        <v>1</v>
      </c>
      <c r="S140" s="45">
        <v>1</v>
      </c>
      <c r="T140" s="45">
        <v>0</v>
      </c>
      <c r="U140" s="46">
        <v>0</v>
      </c>
      <c r="V140" s="46">
        <v>0</v>
      </c>
      <c r="W140" s="46">
        <v>31.28</v>
      </c>
      <c r="X140" s="46">
        <v>0</v>
      </c>
      <c r="Y140" s="46">
        <v>31.28</v>
      </c>
      <c r="Z140" s="45">
        <v>24580</v>
      </c>
      <c r="AA140" s="62">
        <f>IFERROR(IF(D140="",AA139,VLOOKUP($F140,'FPO034'!$K$9:$R$251,6,FALSE)),"--")</f>
        <v>88.92</v>
      </c>
      <c r="AB140" s="47" t="str">
        <f t="shared" si="3"/>
        <v>--</v>
      </c>
      <c r="AC140" s="51">
        <f>IFERROR(IF(D140="",AC139,VLOOKUP($F140,'FPO034'!$K$9:$R$251,7,FALSE)),"--")</f>
        <v>958.24</v>
      </c>
      <c r="AD140" s="48">
        <f>IFERROR(IF(D140="",AD139,VLOOKUP($F140,'FPO034'!$K$9:$R$251,4,FALSE)),"--")</f>
        <v>42480.612777770002</v>
      </c>
      <c r="AE140" s="54"/>
    </row>
    <row r="141" spans="1:31" hidden="1" outlineLevel="2">
      <c r="A141" s="43" t="s">
        <v>26</v>
      </c>
      <c r="B141" s="43" t="s">
        <v>27</v>
      </c>
      <c r="C141" s="43" t="s">
        <v>140</v>
      </c>
      <c r="D141" s="43" t="s">
        <v>333</v>
      </c>
      <c r="E141" s="43" t="s">
        <v>329</v>
      </c>
      <c r="F141" s="43" t="s">
        <v>330</v>
      </c>
      <c r="G141" s="43" t="s">
        <v>331</v>
      </c>
      <c r="H141" s="44">
        <v>42524</v>
      </c>
      <c r="I141" s="43" t="s">
        <v>164</v>
      </c>
      <c r="J141" s="43" t="s">
        <v>332</v>
      </c>
      <c r="K141" s="43" t="s">
        <v>35</v>
      </c>
      <c r="L141" s="43" t="s">
        <v>36</v>
      </c>
      <c r="M141" s="43" t="s">
        <v>59</v>
      </c>
      <c r="N141" s="45">
        <v>8712</v>
      </c>
      <c r="O141" s="45">
        <v>9578</v>
      </c>
      <c r="P141" s="45">
        <v>866</v>
      </c>
      <c r="Q141" s="46">
        <v>14.64</v>
      </c>
      <c r="R141" s="45">
        <v>8444</v>
      </c>
      <c r="S141" s="45">
        <v>9511</v>
      </c>
      <c r="T141" s="45">
        <v>1067</v>
      </c>
      <c r="U141" s="46">
        <v>63.81</v>
      </c>
      <c r="V141" s="46">
        <v>0</v>
      </c>
      <c r="W141" s="46">
        <v>78.45</v>
      </c>
      <c r="X141" s="46">
        <v>0</v>
      </c>
      <c r="Y141" s="46">
        <v>78.45</v>
      </c>
      <c r="Z141" s="45">
        <v>24580</v>
      </c>
      <c r="AA141" s="62">
        <f>IFERROR(IF(D141="",AA140,VLOOKUP($F141,'FPO034'!$K$9:$R$251,6,FALSE)),"--")</f>
        <v>88.92</v>
      </c>
      <c r="AB141" s="47" t="str">
        <f t="shared" si="3"/>
        <v>--</v>
      </c>
      <c r="AC141" s="51">
        <f>IFERROR(IF(D141="",AC140,VLOOKUP($F141,'FPO034'!$K$9:$R$251,7,FALSE)),"--")</f>
        <v>958.24</v>
      </c>
      <c r="AD141" s="48">
        <f>IFERROR(IF(D141="",AD140,VLOOKUP($F141,'FPO034'!$K$9:$R$251,4,FALSE)),"--")</f>
        <v>42480.612777770002</v>
      </c>
      <c r="AE141" s="54"/>
    </row>
    <row r="142" spans="1:31" outlineLevel="1" collapsed="1">
      <c r="A142" s="43"/>
      <c r="B142" s="43"/>
      <c r="C142" s="43"/>
      <c r="D142" s="43"/>
      <c r="E142" s="43"/>
      <c r="F142" s="60" t="s">
        <v>1329</v>
      </c>
      <c r="G142" s="43"/>
      <c r="H142" s="44"/>
      <c r="I142" s="43"/>
      <c r="J142" s="43"/>
      <c r="K142" s="43"/>
      <c r="L142" s="43"/>
      <c r="M142" s="43"/>
      <c r="N142" s="45"/>
      <c r="O142" s="45"/>
      <c r="P142" s="45"/>
      <c r="Q142" s="46"/>
      <c r="R142" s="45"/>
      <c r="S142" s="45"/>
      <c r="T142" s="45"/>
      <c r="U142" s="46"/>
      <c r="V142" s="46"/>
      <c r="W142" s="46"/>
      <c r="X142" s="46"/>
      <c r="Y142" s="46">
        <f>SUBTOTAL(9,Y140:Y141)</f>
        <v>109.73</v>
      </c>
      <c r="Z142" s="45"/>
      <c r="AA142" s="62">
        <f>IFERROR(IF(D142="",AA141,VLOOKUP($F142,'FPO034'!$K$9:$R$251,6,FALSE)),"--")</f>
        <v>88.92</v>
      </c>
      <c r="AB142" s="47" t="str">
        <f t="shared" si="3"/>
        <v>Yes</v>
      </c>
      <c r="AC142" s="51">
        <f>IFERROR(IF(D142="",AC141,VLOOKUP($F142,'FPO034'!$K$9:$R$251,7,FALSE)),"--")</f>
        <v>958.24</v>
      </c>
      <c r="AD142" s="48">
        <f>IFERROR(IF(D142="",AD141,VLOOKUP($F142,'FPO034'!$K$9:$R$251,4,FALSE)),"--")</f>
        <v>42480.612777770002</v>
      </c>
      <c r="AE142" s="54"/>
    </row>
    <row r="143" spans="1:31" hidden="1" outlineLevel="2">
      <c r="A143" s="43" t="s">
        <v>26</v>
      </c>
      <c r="B143" s="43" t="s">
        <v>27</v>
      </c>
      <c r="C143" s="43" t="s">
        <v>98</v>
      </c>
      <c r="D143" s="43" t="s">
        <v>334</v>
      </c>
      <c r="E143" s="43" t="s">
        <v>335</v>
      </c>
      <c r="F143" s="43" t="s">
        <v>336</v>
      </c>
      <c r="G143" s="43" t="s">
        <v>337</v>
      </c>
      <c r="H143" s="44">
        <v>42248</v>
      </c>
      <c r="I143" s="43" t="s">
        <v>164</v>
      </c>
      <c r="J143" s="43" t="s">
        <v>34</v>
      </c>
      <c r="K143" s="43" t="s">
        <v>35</v>
      </c>
      <c r="L143" s="43" t="s">
        <v>36</v>
      </c>
      <c r="M143" s="43" t="s">
        <v>51</v>
      </c>
      <c r="N143" s="45">
        <v>37144</v>
      </c>
      <c r="O143" s="45">
        <v>38211</v>
      </c>
      <c r="P143" s="45">
        <v>1067</v>
      </c>
      <c r="Q143" s="46">
        <v>18.03</v>
      </c>
      <c r="R143" s="45">
        <v>18266</v>
      </c>
      <c r="S143" s="45">
        <v>18756</v>
      </c>
      <c r="T143" s="45">
        <v>490</v>
      </c>
      <c r="U143" s="46">
        <v>29.3</v>
      </c>
      <c r="V143" s="46">
        <v>0</v>
      </c>
      <c r="W143" s="46">
        <v>47.33</v>
      </c>
      <c r="X143" s="46">
        <v>0</v>
      </c>
      <c r="Y143" s="46">
        <v>47.33</v>
      </c>
      <c r="Z143" s="45">
        <v>24580</v>
      </c>
      <c r="AA143" s="62">
        <f>IFERROR(IF(D143="",AA142,VLOOKUP($F143,'FPO034'!$K$9:$R$251,6,FALSE)),"--")</f>
        <v>2932.71</v>
      </c>
      <c r="AB143" s="47" t="str">
        <f t="shared" si="3"/>
        <v>--</v>
      </c>
      <c r="AC143" s="51">
        <f>IFERROR(IF(D143="",AC142,VLOOKUP($F143,'FPO034'!$K$9:$R$251,7,FALSE)),"--")</f>
        <v>4413.3599999999997</v>
      </c>
      <c r="AD143" s="48">
        <f>IFERROR(IF(D143="",AD142,VLOOKUP($F143,'FPO034'!$K$9:$R$251,4,FALSE)),"--")</f>
        <v>42487.405891199996</v>
      </c>
      <c r="AE143" s="54"/>
    </row>
    <row r="144" spans="1:31" outlineLevel="1" collapsed="1">
      <c r="A144" s="43"/>
      <c r="B144" s="43"/>
      <c r="C144" s="43"/>
      <c r="D144" s="43"/>
      <c r="E144" s="43"/>
      <c r="F144" s="60" t="s">
        <v>1330</v>
      </c>
      <c r="G144" s="43"/>
      <c r="H144" s="44"/>
      <c r="I144" s="43"/>
      <c r="J144" s="43"/>
      <c r="K144" s="43"/>
      <c r="L144" s="43"/>
      <c r="M144" s="43"/>
      <c r="N144" s="45"/>
      <c r="O144" s="45"/>
      <c r="P144" s="45"/>
      <c r="Q144" s="46"/>
      <c r="R144" s="45"/>
      <c r="S144" s="45"/>
      <c r="T144" s="45"/>
      <c r="U144" s="46"/>
      <c r="V144" s="46"/>
      <c r="W144" s="46"/>
      <c r="X144" s="46"/>
      <c r="Y144" s="46">
        <f>SUBTOTAL(9,Y143:Y143)</f>
        <v>47.33</v>
      </c>
      <c r="Z144" s="45"/>
      <c r="AA144" s="62">
        <f>IFERROR(IF(D144="",AA143,VLOOKUP($F144,'FPO034'!$K$9:$R$251,6,FALSE)),"--")</f>
        <v>2932.71</v>
      </c>
      <c r="AB144" s="47" t="str">
        <f t="shared" si="3"/>
        <v>--</v>
      </c>
      <c r="AC144" s="51">
        <f>IFERROR(IF(D144="",AC143,VLOOKUP($F144,'FPO034'!$K$9:$R$251,7,FALSE)),"--")</f>
        <v>4413.3599999999997</v>
      </c>
      <c r="AD144" s="48">
        <f>IFERROR(IF(D144="",AD143,VLOOKUP($F144,'FPO034'!$K$9:$R$251,4,FALSE)),"--")</f>
        <v>42487.405891199996</v>
      </c>
      <c r="AE144" s="54"/>
    </row>
    <row r="145" spans="1:31" hidden="1" outlineLevel="2">
      <c r="A145" s="43" t="s">
        <v>26</v>
      </c>
      <c r="B145" s="43" t="s">
        <v>27</v>
      </c>
      <c r="C145" s="43" t="s">
        <v>140</v>
      </c>
      <c r="D145" s="43" t="s">
        <v>338</v>
      </c>
      <c r="E145" s="43" t="s">
        <v>126</v>
      </c>
      <c r="F145" s="43" t="s">
        <v>339</v>
      </c>
      <c r="G145" s="43" t="s">
        <v>340</v>
      </c>
      <c r="H145" s="44">
        <v>42501</v>
      </c>
      <c r="I145" s="43" t="s">
        <v>50</v>
      </c>
      <c r="J145" s="43" t="s">
        <v>54</v>
      </c>
      <c r="K145" s="43" t="s">
        <v>35</v>
      </c>
      <c r="L145" s="43" t="s">
        <v>36</v>
      </c>
      <c r="M145" s="43" t="s">
        <v>51</v>
      </c>
      <c r="N145" s="45">
        <v>836</v>
      </c>
      <c r="O145" s="45">
        <v>1597</v>
      </c>
      <c r="P145" s="45">
        <v>761</v>
      </c>
      <c r="Q145" s="46">
        <v>12.86</v>
      </c>
      <c r="R145" s="45">
        <v>211</v>
      </c>
      <c r="S145" s="45">
        <v>211</v>
      </c>
      <c r="T145" s="45">
        <v>0</v>
      </c>
      <c r="U145" s="46">
        <v>0</v>
      </c>
      <c r="V145" s="46">
        <v>0</v>
      </c>
      <c r="W145" s="46">
        <v>12.86</v>
      </c>
      <c r="X145" s="46">
        <v>0</v>
      </c>
      <c r="Y145" s="46">
        <v>12.86</v>
      </c>
      <c r="Z145" s="45">
        <v>24580</v>
      </c>
      <c r="AA145" s="62">
        <f>IFERROR(IF(D145="",AA144,VLOOKUP($F145,'FPO034'!$K$9:$R$251,6,FALSE)),"--")</f>
        <v>91.58</v>
      </c>
      <c r="AB145" s="47" t="str">
        <f t="shared" si="3"/>
        <v>--</v>
      </c>
      <c r="AC145" s="51">
        <f>IFERROR(IF(D145="",AC144,VLOOKUP($F145,'FPO034'!$K$9:$R$251,7,FALSE)),"--")</f>
        <v>108.68</v>
      </c>
      <c r="AD145" s="48">
        <f>IFERROR(IF(D145="",AD144,VLOOKUP($F145,'FPO034'!$K$9:$R$251,4,FALSE)),"--")</f>
        <v>42495.47043981</v>
      </c>
      <c r="AE145" s="54"/>
    </row>
    <row r="146" spans="1:31" outlineLevel="1" collapsed="1">
      <c r="A146" s="43"/>
      <c r="B146" s="43"/>
      <c r="C146" s="43"/>
      <c r="D146" s="43"/>
      <c r="E146" s="43"/>
      <c r="F146" s="60" t="s">
        <v>1331</v>
      </c>
      <c r="G146" s="43"/>
      <c r="H146" s="44"/>
      <c r="I146" s="43"/>
      <c r="J146" s="43"/>
      <c r="K146" s="43"/>
      <c r="L146" s="43"/>
      <c r="M146" s="43"/>
      <c r="N146" s="45"/>
      <c r="O146" s="45"/>
      <c r="P146" s="45"/>
      <c r="Q146" s="46"/>
      <c r="R146" s="45"/>
      <c r="S146" s="45"/>
      <c r="T146" s="45"/>
      <c r="U146" s="46"/>
      <c r="V146" s="46"/>
      <c r="W146" s="46"/>
      <c r="X146" s="46"/>
      <c r="Y146" s="46">
        <f>SUBTOTAL(9,Y145:Y145)</f>
        <v>12.86</v>
      </c>
      <c r="Z146" s="45"/>
      <c r="AA146" s="62">
        <f>IFERROR(IF(D146="",AA145,VLOOKUP($F146,'FPO034'!$K$9:$R$251,6,FALSE)),"--")</f>
        <v>91.58</v>
      </c>
      <c r="AB146" s="47" t="str">
        <f t="shared" si="3"/>
        <v>--</v>
      </c>
      <c r="AC146" s="51">
        <f>IFERROR(IF(D146="",AC145,VLOOKUP($F146,'FPO034'!$K$9:$R$251,7,FALSE)),"--")</f>
        <v>108.68</v>
      </c>
      <c r="AD146" s="48">
        <f>IFERROR(IF(D146="",AD145,VLOOKUP($F146,'FPO034'!$K$9:$R$251,4,FALSE)),"--")</f>
        <v>42495.47043981</v>
      </c>
      <c r="AE146" s="54"/>
    </row>
    <row r="147" spans="1:31" hidden="1" outlineLevel="2">
      <c r="A147" s="43" t="s">
        <v>26</v>
      </c>
      <c r="B147" s="43" t="s">
        <v>27</v>
      </c>
      <c r="C147" s="43" t="s">
        <v>98</v>
      </c>
      <c r="D147" s="43" t="s">
        <v>341</v>
      </c>
      <c r="E147" s="43" t="s">
        <v>57</v>
      </c>
      <c r="F147" s="43" t="s">
        <v>342</v>
      </c>
      <c r="G147" s="43" t="s">
        <v>343</v>
      </c>
      <c r="H147" s="44">
        <v>42450</v>
      </c>
      <c r="I147" s="43" t="s">
        <v>164</v>
      </c>
      <c r="J147" s="43" t="s">
        <v>58</v>
      </c>
      <c r="K147" s="43" t="s">
        <v>35</v>
      </c>
      <c r="L147" s="43" t="s">
        <v>36</v>
      </c>
      <c r="M147" s="43" t="s">
        <v>42</v>
      </c>
      <c r="N147" s="45">
        <v>56965</v>
      </c>
      <c r="O147" s="45">
        <v>58566</v>
      </c>
      <c r="P147" s="45">
        <v>1601</v>
      </c>
      <c r="Q147" s="46">
        <v>27.06</v>
      </c>
      <c r="R147" s="45">
        <v>37147</v>
      </c>
      <c r="S147" s="45">
        <v>40710</v>
      </c>
      <c r="T147" s="45">
        <v>3563</v>
      </c>
      <c r="U147" s="46">
        <v>213.07</v>
      </c>
      <c r="V147" s="46">
        <v>0</v>
      </c>
      <c r="W147" s="46">
        <v>240.13</v>
      </c>
      <c r="X147" s="46">
        <v>0</v>
      </c>
      <c r="Y147" s="46">
        <v>240.13</v>
      </c>
      <c r="Z147" s="45">
        <v>24580</v>
      </c>
      <c r="AA147" s="62">
        <f>IFERROR(IF(D147="",AA146,VLOOKUP($F147,'FPO034'!$K$9:$R$251,6,FALSE)),"--")</f>
        <v>682.54</v>
      </c>
      <c r="AB147" s="47" t="str">
        <f t="shared" si="3"/>
        <v>--</v>
      </c>
      <c r="AC147" s="51">
        <f>IFERROR(IF(D147="",AC146,VLOOKUP($F147,'FPO034'!$K$9:$R$251,7,FALSE)),"--")</f>
        <v>5217.6000000000004</v>
      </c>
      <c r="AD147" s="48">
        <f>IFERROR(IF(D147="",AD146,VLOOKUP($F147,'FPO034'!$K$9:$R$251,4,FALSE)),"--")</f>
        <v>42500.683287029999</v>
      </c>
      <c r="AE147" s="54"/>
    </row>
    <row r="148" spans="1:31" hidden="1" outlineLevel="2">
      <c r="A148" s="43" t="s">
        <v>26</v>
      </c>
      <c r="B148" s="43" t="s">
        <v>27</v>
      </c>
      <c r="C148" s="43" t="s">
        <v>55</v>
      </c>
      <c r="D148" s="43" t="s">
        <v>344</v>
      </c>
      <c r="E148" s="43" t="s">
        <v>57</v>
      </c>
      <c r="F148" s="43" t="s">
        <v>342</v>
      </c>
      <c r="G148" s="43" t="s">
        <v>343</v>
      </c>
      <c r="H148" s="44">
        <v>42450</v>
      </c>
      <c r="I148" s="43" t="s">
        <v>164</v>
      </c>
      <c r="J148" s="43" t="s">
        <v>58</v>
      </c>
      <c r="K148" s="43" t="s">
        <v>35</v>
      </c>
      <c r="L148" s="43" t="s">
        <v>36</v>
      </c>
      <c r="M148" s="43" t="s">
        <v>42</v>
      </c>
      <c r="N148" s="45">
        <v>119427</v>
      </c>
      <c r="O148" s="45">
        <v>130874</v>
      </c>
      <c r="P148" s="45">
        <v>11447</v>
      </c>
      <c r="Q148" s="46">
        <v>193.45</v>
      </c>
      <c r="R148" s="45">
        <v>0</v>
      </c>
      <c r="S148" s="45">
        <v>0</v>
      </c>
      <c r="T148" s="45">
        <v>0</v>
      </c>
      <c r="U148" s="46">
        <v>0</v>
      </c>
      <c r="V148" s="46">
        <v>0</v>
      </c>
      <c r="W148" s="46">
        <v>193.45</v>
      </c>
      <c r="X148" s="46">
        <v>0</v>
      </c>
      <c r="Y148" s="46">
        <v>193.45</v>
      </c>
      <c r="Z148" s="45">
        <v>24580</v>
      </c>
      <c r="AA148" s="62">
        <f>IFERROR(IF(D148="",AA147,VLOOKUP($F148,'FPO034'!$K$9:$R$251,6,FALSE)),"--")</f>
        <v>682.54</v>
      </c>
      <c r="AB148" s="47" t="str">
        <f t="shared" si="3"/>
        <v>--</v>
      </c>
      <c r="AC148" s="51">
        <f>IFERROR(IF(D148="",AC147,VLOOKUP($F148,'FPO034'!$K$9:$R$251,7,FALSE)),"--")</f>
        <v>5217.6000000000004</v>
      </c>
      <c r="AD148" s="48">
        <f>IFERROR(IF(D148="",AD147,VLOOKUP($F148,'FPO034'!$K$9:$R$251,4,FALSE)),"--")</f>
        <v>42500.683287029999</v>
      </c>
      <c r="AE148" s="54"/>
    </row>
    <row r="149" spans="1:31" outlineLevel="1" collapsed="1">
      <c r="A149" s="43"/>
      <c r="B149" s="43"/>
      <c r="C149" s="43"/>
      <c r="D149" s="43"/>
      <c r="E149" s="43"/>
      <c r="F149" s="60" t="s">
        <v>1332</v>
      </c>
      <c r="G149" s="43"/>
      <c r="H149" s="44"/>
      <c r="I149" s="43"/>
      <c r="J149" s="43"/>
      <c r="K149" s="43"/>
      <c r="L149" s="43"/>
      <c r="M149" s="43"/>
      <c r="N149" s="45"/>
      <c r="O149" s="45"/>
      <c r="P149" s="45"/>
      <c r="Q149" s="46"/>
      <c r="R149" s="45"/>
      <c r="S149" s="45"/>
      <c r="T149" s="45"/>
      <c r="U149" s="46"/>
      <c r="V149" s="46"/>
      <c r="W149" s="46"/>
      <c r="X149" s="46"/>
      <c r="Y149" s="46">
        <f>SUBTOTAL(9,Y147:Y148)</f>
        <v>433.58</v>
      </c>
      <c r="Z149" s="45"/>
      <c r="AA149" s="62">
        <f>IFERROR(IF(D149="",AA148,VLOOKUP($F149,'FPO034'!$K$9:$R$251,6,FALSE)),"--")</f>
        <v>682.54</v>
      </c>
      <c r="AB149" s="47" t="str">
        <f t="shared" si="3"/>
        <v>--</v>
      </c>
      <c r="AC149" s="51">
        <f>IFERROR(IF(D149="",AC148,VLOOKUP($F149,'FPO034'!$K$9:$R$251,7,FALSE)),"--")</f>
        <v>5217.6000000000004</v>
      </c>
      <c r="AD149" s="48">
        <f>IFERROR(IF(D149="",AD148,VLOOKUP($F149,'FPO034'!$K$9:$R$251,4,FALSE)),"--")</f>
        <v>42500.683287029999</v>
      </c>
      <c r="AE149" s="54"/>
    </row>
    <row r="150" spans="1:31" hidden="1" outlineLevel="2">
      <c r="A150" s="43" t="s">
        <v>26</v>
      </c>
      <c r="B150" s="43" t="s">
        <v>27</v>
      </c>
      <c r="C150" s="43" t="s">
        <v>48</v>
      </c>
      <c r="D150" s="43" t="s">
        <v>345</v>
      </c>
      <c r="E150" s="43" t="s">
        <v>346</v>
      </c>
      <c r="F150" s="43" t="s">
        <v>347</v>
      </c>
      <c r="G150" s="43" t="s">
        <v>348</v>
      </c>
      <c r="H150" s="44">
        <v>42375</v>
      </c>
      <c r="I150" s="43" t="s">
        <v>164</v>
      </c>
      <c r="J150" s="43" t="s">
        <v>34</v>
      </c>
      <c r="K150" s="43" t="s">
        <v>35</v>
      </c>
      <c r="L150" s="43" t="s">
        <v>36</v>
      </c>
      <c r="M150" s="43" t="s">
        <v>51</v>
      </c>
      <c r="N150" s="45">
        <v>691</v>
      </c>
      <c r="O150" s="45">
        <v>697</v>
      </c>
      <c r="P150" s="45">
        <v>6</v>
      </c>
      <c r="Q150" s="46">
        <v>0.1</v>
      </c>
      <c r="R150" s="45">
        <v>0</v>
      </c>
      <c r="S150" s="45">
        <v>0</v>
      </c>
      <c r="T150" s="45">
        <v>0</v>
      </c>
      <c r="U150" s="46">
        <v>0</v>
      </c>
      <c r="V150" s="46">
        <v>0</v>
      </c>
      <c r="W150" s="46">
        <v>0.1</v>
      </c>
      <c r="X150" s="46">
        <v>0</v>
      </c>
      <c r="Y150" s="46">
        <v>0.1</v>
      </c>
      <c r="Z150" s="45">
        <v>24580</v>
      </c>
      <c r="AA150" s="62">
        <f>IFERROR(IF(D150="",AA149,VLOOKUP($F150,'FPO034'!$K$9:$R$251,6,FALSE)),"--")</f>
        <v>1625.39</v>
      </c>
      <c r="AB150" s="47" t="str">
        <f t="shared" si="3"/>
        <v>--</v>
      </c>
      <c r="AC150" s="51">
        <f>IFERROR(IF(D150="",AC149,VLOOKUP($F150,'FPO034'!$K$9:$R$251,7,FALSE)),"--")</f>
        <v>3732.08</v>
      </c>
      <c r="AD150" s="48">
        <f>IFERROR(IF(D150="",AD149,VLOOKUP($F150,'FPO034'!$K$9:$R$251,4,FALSE)),"--")</f>
        <v>42514.6127662</v>
      </c>
      <c r="AE150" s="54"/>
    </row>
    <row r="151" spans="1:31" hidden="1" outlineLevel="2">
      <c r="A151" s="43" t="s">
        <v>26</v>
      </c>
      <c r="B151" s="43" t="s">
        <v>27</v>
      </c>
      <c r="C151" s="43" t="s">
        <v>98</v>
      </c>
      <c r="D151" s="43" t="s">
        <v>349</v>
      </c>
      <c r="E151" s="43" t="s">
        <v>346</v>
      </c>
      <c r="F151" s="43" t="s">
        <v>347</v>
      </c>
      <c r="G151" s="43" t="s">
        <v>348</v>
      </c>
      <c r="H151" s="44">
        <v>42375</v>
      </c>
      <c r="I151" s="43" t="s">
        <v>164</v>
      </c>
      <c r="J151" s="43" t="s">
        <v>34</v>
      </c>
      <c r="K151" s="43" t="s">
        <v>35</v>
      </c>
      <c r="L151" s="43" t="s">
        <v>36</v>
      </c>
      <c r="M151" s="43" t="s">
        <v>51</v>
      </c>
      <c r="N151" s="45">
        <v>18557</v>
      </c>
      <c r="O151" s="45">
        <v>19126</v>
      </c>
      <c r="P151" s="45">
        <v>569</v>
      </c>
      <c r="Q151" s="46">
        <v>9.6199999999999992</v>
      </c>
      <c r="R151" s="45">
        <v>32260</v>
      </c>
      <c r="S151" s="45">
        <v>33669</v>
      </c>
      <c r="T151" s="45">
        <v>1409</v>
      </c>
      <c r="U151" s="46">
        <v>84.26</v>
      </c>
      <c r="V151" s="46">
        <v>0</v>
      </c>
      <c r="W151" s="46">
        <v>93.88</v>
      </c>
      <c r="X151" s="46">
        <v>0</v>
      </c>
      <c r="Y151" s="46">
        <v>93.88</v>
      </c>
      <c r="Z151" s="45">
        <v>24580</v>
      </c>
      <c r="AA151" s="62">
        <f>IFERROR(IF(D151="",AA150,VLOOKUP($F151,'FPO034'!$K$9:$R$251,6,FALSE)),"--")</f>
        <v>1625.39</v>
      </c>
      <c r="AB151" s="47" t="str">
        <f t="shared" si="3"/>
        <v>--</v>
      </c>
      <c r="AC151" s="51">
        <f>IFERROR(IF(D151="",AC150,VLOOKUP($F151,'FPO034'!$K$9:$R$251,7,FALSE)),"--")</f>
        <v>3732.08</v>
      </c>
      <c r="AD151" s="48">
        <f>IFERROR(IF(D151="",AD150,VLOOKUP($F151,'FPO034'!$K$9:$R$251,4,FALSE)),"--")</f>
        <v>42514.6127662</v>
      </c>
      <c r="AE151" s="54"/>
    </row>
    <row r="152" spans="1:31" outlineLevel="1" collapsed="1">
      <c r="A152" s="43"/>
      <c r="B152" s="43"/>
      <c r="C152" s="43"/>
      <c r="D152" s="43"/>
      <c r="E152" s="43"/>
      <c r="F152" s="60" t="s">
        <v>1333</v>
      </c>
      <c r="G152" s="43"/>
      <c r="H152" s="44"/>
      <c r="I152" s="43"/>
      <c r="J152" s="43"/>
      <c r="K152" s="43"/>
      <c r="L152" s="43"/>
      <c r="M152" s="43"/>
      <c r="N152" s="45"/>
      <c r="O152" s="45"/>
      <c r="P152" s="45"/>
      <c r="Q152" s="46"/>
      <c r="R152" s="45"/>
      <c r="S152" s="45"/>
      <c r="T152" s="45"/>
      <c r="U152" s="46"/>
      <c r="V152" s="46"/>
      <c r="W152" s="46"/>
      <c r="X152" s="46"/>
      <c r="Y152" s="46">
        <f>SUBTOTAL(9,Y150:Y151)</f>
        <v>93.97999999999999</v>
      </c>
      <c r="Z152" s="45"/>
      <c r="AA152" s="62">
        <f>IFERROR(IF(D152="",AA151,VLOOKUP($F152,'FPO034'!$K$9:$R$251,6,FALSE)),"--")</f>
        <v>1625.39</v>
      </c>
      <c r="AB152" s="47" t="str">
        <f t="shared" si="3"/>
        <v>--</v>
      </c>
      <c r="AC152" s="51">
        <f>IFERROR(IF(D152="",AC151,VLOOKUP($F152,'FPO034'!$K$9:$R$251,7,FALSE)),"--")</f>
        <v>3732.08</v>
      </c>
      <c r="AD152" s="48">
        <f>IFERROR(IF(D152="",AD151,VLOOKUP($F152,'FPO034'!$K$9:$R$251,4,FALSE)),"--")</f>
        <v>42514.6127662</v>
      </c>
      <c r="AE152" s="54"/>
    </row>
    <row r="153" spans="1:31" hidden="1" outlineLevel="2">
      <c r="A153" s="43" t="s">
        <v>26</v>
      </c>
      <c r="B153" s="43" t="s">
        <v>27</v>
      </c>
      <c r="C153" s="43" t="s">
        <v>140</v>
      </c>
      <c r="D153" s="43" t="s">
        <v>350</v>
      </c>
      <c r="E153" s="43" t="s">
        <v>351</v>
      </c>
      <c r="F153" s="43" t="s">
        <v>352</v>
      </c>
      <c r="G153" s="43" t="s">
        <v>353</v>
      </c>
      <c r="H153" s="44">
        <v>42376</v>
      </c>
      <c r="I153" s="43" t="s">
        <v>164</v>
      </c>
      <c r="J153" s="43" t="s">
        <v>354</v>
      </c>
      <c r="K153" s="43" t="s">
        <v>35</v>
      </c>
      <c r="L153" s="43" t="s">
        <v>36</v>
      </c>
      <c r="M153" s="43" t="s">
        <v>51</v>
      </c>
      <c r="N153" s="45">
        <v>7617</v>
      </c>
      <c r="O153" s="45">
        <v>8255</v>
      </c>
      <c r="P153" s="45">
        <v>638</v>
      </c>
      <c r="Q153" s="46">
        <v>10.78</v>
      </c>
      <c r="R153" s="45">
        <v>15108</v>
      </c>
      <c r="S153" s="45">
        <v>16483</v>
      </c>
      <c r="T153" s="45">
        <v>1375</v>
      </c>
      <c r="U153" s="46">
        <v>82.23</v>
      </c>
      <c r="V153" s="46">
        <v>0</v>
      </c>
      <c r="W153" s="46">
        <v>93.01</v>
      </c>
      <c r="X153" s="46">
        <v>0</v>
      </c>
      <c r="Y153" s="46">
        <v>93.01</v>
      </c>
      <c r="Z153" s="45">
        <v>24580</v>
      </c>
      <c r="AA153" s="62">
        <f>IFERROR(IF(D153="",AA152,VLOOKUP($F153,'FPO034'!$K$9:$R$251,6,FALSE)),"--")</f>
        <v>463.19</v>
      </c>
      <c r="AB153" s="47" t="str">
        <f t="shared" si="3"/>
        <v>--</v>
      </c>
      <c r="AC153" s="51">
        <f>IFERROR(IF(D153="",AC152,VLOOKUP($F153,'FPO034'!$K$9:$R$251,7,FALSE)),"--")</f>
        <v>1460.44</v>
      </c>
      <c r="AD153" s="48">
        <f>IFERROR(IF(D153="",AD152,VLOOKUP($F153,'FPO034'!$K$9:$R$251,4,FALSE)),"--")</f>
        <v>42515.635879629997</v>
      </c>
      <c r="AE153" s="54"/>
    </row>
    <row r="154" spans="1:31" outlineLevel="1" collapsed="1">
      <c r="A154" s="43"/>
      <c r="B154" s="43"/>
      <c r="C154" s="43"/>
      <c r="D154" s="43"/>
      <c r="E154" s="43"/>
      <c r="F154" s="60" t="s">
        <v>1334</v>
      </c>
      <c r="G154" s="43"/>
      <c r="H154" s="44"/>
      <c r="I154" s="43"/>
      <c r="J154" s="43"/>
      <c r="K154" s="43"/>
      <c r="L154" s="43"/>
      <c r="M154" s="43"/>
      <c r="N154" s="45"/>
      <c r="O154" s="45"/>
      <c r="P154" s="45"/>
      <c r="Q154" s="46"/>
      <c r="R154" s="45"/>
      <c r="S154" s="45"/>
      <c r="T154" s="45"/>
      <c r="U154" s="46"/>
      <c r="V154" s="46"/>
      <c r="W154" s="46"/>
      <c r="X154" s="46"/>
      <c r="Y154" s="46">
        <f>SUBTOTAL(9,Y153:Y153)</f>
        <v>93.01</v>
      </c>
      <c r="Z154" s="45"/>
      <c r="AA154" s="62">
        <f>IFERROR(IF(D154="",AA153,VLOOKUP($F154,'FPO034'!$K$9:$R$251,6,FALSE)),"--")</f>
        <v>463.19</v>
      </c>
      <c r="AB154" s="47" t="str">
        <f t="shared" si="3"/>
        <v>--</v>
      </c>
      <c r="AC154" s="51">
        <f>IFERROR(IF(D154="",AC153,VLOOKUP($F154,'FPO034'!$K$9:$R$251,7,FALSE)),"--")</f>
        <v>1460.44</v>
      </c>
      <c r="AD154" s="48">
        <f>IFERROR(IF(D154="",AD153,VLOOKUP($F154,'FPO034'!$K$9:$R$251,4,FALSE)),"--")</f>
        <v>42515.635879629997</v>
      </c>
      <c r="AE154" s="54"/>
    </row>
    <row r="155" spans="1:31" hidden="1" outlineLevel="2">
      <c r="A155" s="43" t="s">
        <v>26</v>
      </c>
      <c r="B155" s="43" t="s">
        <v>27</v>
      </c>
      <c r="C155" s="43" t="s">
        <v>55</v>
      </c>
      <c r="D155" s="43" t="s">
        <v>355</v>
      </c>
      <c r="E155" s="43" t="s">
        <v>356</v>
      </c>
      <c r="F155" s="43" t="s">
        <v>357</v>
      </c>
      <c r="G155" s="43" t="s">
        <v>358</v>
      </c>
      <c r="H155" s="44">
        <v>42290</v>
      </c>
      <c r="I155" s="43" t="s">
        <v>164</v>
      </c>
      <c r="J155" s="43" t="s">
        <v>359</v>
      </c>
      <c r="K155" s="43" t="s">
        <v>35</v>
      </c>
      <c r="L155" s="43" t="s">
        <v>36</v>
      </c>
      <c r="M155" s="43" t="s">
        <v>51</v>
      </c>
      <c r="N155" s="45">
        <v>8261</v>
      </c>
      <c r="O155" s="45">
        <v>8999</v>
      </c>
      <c r="P155" s="45">
        <v>738</v>
      </c>
      <c r="Q155" s="46">
        <v>12.47</v>
      </c>
      <c r="R155" s="45">
        <v>0</v>
      </c>
      <c r="S155" s="45">
        <v>0</v>
      </c>
      <c r="T155" s="45">
        <v>0</v>
      </c>
      <c r="U155" s="46">
        <v>0</v>
      </c>
      <c r="V155" s="46">
        <v>0</v>
      </c>
      <c r="W155" s="46">
        <v>12.47</v>
      </c>
      <c r="X155" s="46">
        <v>0</v>
      </c>
      <c r="Y155" s="46">
        <v>12.47</v>
      </c>
      <c r="Z155" s="45">
        <v>24580</v>
      </c>
      <c r="AA155" s="62">
        <f>IFERROR(IF(D155="",AA154,VLOOKUP($F155,'FPO034'!$K$9:$R$251,6,FALSE)),"--")</f>
        <v>2.2200000000000002</v>
      </c>
      <c r="AB155" s="47" t="str">
        <f t="shared" si="3"/>
        <v>Yes</v>
      </c>
      <c r="AC155" s="51">
        <f>IFERROR(IF(D155="",AC154,VLOOKUP($F155,'FPO034'!$K$9:$R$251,7,FALSE)),"--")</f>
        <v>187.44</v>
      </c>
      <c r="AD155" s="48">
        <f>IFERROR(IF(D155="",AD154,VLOOKUP($F155,'FPO034'!$K$9:$R$251,4,FALSE)),"--")</f>
        <v>42515.637060180001</v>
      </c>
      <c r="AE155" s="54"/>
    </row>
    <row r="156" spans="1:31" hidden="1" outlineLevel="2">
      <c r="A156" s="43" t="s">
        <v>26</v>
      </c>
      <c r="B156" s="43" t="s">
        <v>27</v>
      </c>
      <c r="C156" s="43" t="s">
        <v>60</v>
      </c>
      <c r="D156" s="43" t="s">
        <v>360</v>
      </c>
      <c r="E156" s="43" t="s">
        <v>356</v>
      </c>
      <c r="F156" s="43" t="s">
        <v>357</v>
      </c>
      <c r="G156" s="43" t="s">
        <v>358</v>
      </c>
      <c r="H156" s="44">
        <v>42290</v>
      </c>
      <c r="I156" s="43" t="s">
        <v>164</v>
      </c>
      <c r="J156" s="43" t="s">
        <v>359</v>
      </c>
      <c r="K156" s="43" t="s">
        <v>35</v>
      </c>
      <c r="L156" s="43" t="s">
        <v>36</v>
      </c>
      <c r="M156" s="43" t="s">
        <v>51</v>
      </c>
      <c r="N156" s="45">
        <v>3475</v>
      </c>
      <c r="O156" s="45">
        <v>3554</v>
      </c>
      <c r="P156" s="45">
        <v>79</v>
      </c>
      <c r="Q156" s="46">
        <v>1.34</v>
      </c>
      <c r="R156" s="45">
        <v>0</v>
      </c>
      <c r="S156" s="45">
        <v>0</v>
      </c>
      <c r="T156" s="45">
        <v>0</v>
      </c>
      <c r="U156" s="46">
        <v>0</v>
      </c>
      <c r="V156" s="46">
        <v>0</v>
      </c>
      <c r="W156" s="46">
        <v>1.34</v>
      </c>
      <c r="X156" s="46">
        <v>0</v>
      </c>
      <c r="Y156" s="46">
        <v>1.34</v>
      </c>
      <c r="Z156" s="45">
        <v>24580</v>
      </c>
      <c r="AA156" s="62">
        <f>IFERROR(IF(D156="",AA155,VLOOKUP($F156,'FPO034'!$K$9:$R$251,6,FALSE)),"--")</f>
        <v>2.2200000000000002</v>
      </c>
      <c r="AB156" s="47" t="str">
        <f t="shared" si="3"/>
        <v>--</v>
      </c>
      <c r="AC156" s="51">
        <f>IFERROR(IF(D156="",AC155,VLOOKUP($F156,'FPO034'!$K$9:$R$251,7,FALSE)),"--")</f>
        <v>187.44</v>
      </c>
      <c r="AD156" s="48">
        <f>IFERROR(IF(D156="",AD155,VLOOKUP($F156,'FPO034'!$K$9:$R$251,4,FALSE)),"--")</f>
        <v>42515.637060180001</v>
      </c>
      <c r="AE156" s="54"/>
    </row>
    <row r="157" spans="1:31" outlineLevel="1" collapsed="1">
      <c r="A157" s="43"/>
      <c r="B157" s="43"/>
      <c r="C157" s="43"/>
      <c r="D157" s="43"/>
      <c r="E157" s="43"/>
      <c r="F157" s="60" t="s">
        <v>1335</v>
      </c>
      <c r="G157" s="43"/>
      <c r="H157" s="44"/>
      <c r="I157" s="43"/>
      <c r="J157" s="43"/>
      <c r="K157" s="43"/>
      <c r="L157" s="43"/>
      <c r="M157" s="43"/>
      <c r="N157" s="45"/>
      <c r="O157" s="45"/>
      <c r="P157" s="45"/>
      <c r="Q157" s="46"/>
      <c r="R157" s="45"/>
      <c r="S157" s="45"/>
      <c r="T157" s="45"/>
      <c r="U157" s="46"/>
      <c r="V157" s="46"/>
      <c r="W157" s="46"/>
      <c r="X157" s="46"/>
      <c r="Y157" s="46">
        <f>SUBTOTAL(9,Y155:Y156)</f>
        <v>13.81</v>
      </c>
      <c r="Z157" s="45"/>
      <c r="AA157" s="62">
        <f>IFERROR(IF(D157="",AA156,VLOOKUP($F157,'FPO034'!$K$9:$R$251,6,FALSE)),"--")</f>
        <v>2.2200000000000002</v>
      </c>
      <c r="AB157" s="47" t="str">
        <f t="shared" si="3"/>
        <v>Yes</v>
      </c>
      <c r="AC157" s="51">
        <f>IFERROR(IF(D157="",AC156,VLOOKUP($F157,'FPO034'!$K$9:$R$251,7,FALSE)),"--")</f>
        <v>187.44</v>
      </c>
      <c r="AD157" s="48">
        <f>IFERROR(IF(D157="",AD156,VLOOKUP($F157,'FPO034'!$K$9:$R$251,4,FALSE)),"--")</f>
        <v>42515.637060180001</v>
      </c>
      <c r="AE157" s="54"/>
    </row>
    <row r="158" spans="1:31" hidden="1" outlineLevel="2">
      <c r="A158" s="43" t="s">
        <v>26</v>
      </c>
      <c r="B158" s="43" t="s">
        <v>27</v>
      </c>
      <c r="C158" s="43" t="s">
        <v>98</v>
      </c>
      <c r="D158" s="43" t="s">
        <v>361</v>
      </c>
      <c r="E158" s="43" t="s">
        <v>362</v>
      </c>
      <c r="F158" s="43" t="s">
        <v>363</v>
      </c>
      <c r="G158" s="43" t="s">
        <v>364</v>
      </c>
      <c r="H158" s="44">
        <v>42192</v>
      </c>
      <c r="I158" s="43" t="s">
        <v>90</v>
      </c>
      <c r="J158" s="43" t="s">
        <v>365</v>
      </c>
      <c r="K158" s="43" t="s">
        <v>35</v>
      </c>
      <c r="L158" s="43" t="s">
        <v>36</v>
      </c>
      <c r="M158" s="43" t="s">
        <v>59</v>
      </c>
      <c r="N158" s="45">
        <v>17133</v>
      </c>
      <c r="O158" s="45">
        <v>19000</v>
      </c>
      <c r="P158" s="45">
        <v>1867</v>
      </c>
      <c r="Q158" s="46">
        <v>31.55</v>
      </c>
      <c r="R158" s="45">
        <v>23914</v>
      </c>
      <c r="S158" s="45">
        <v>26995</v>
      </c>
      <c r="T158" s="45">
        <v>3081</v>
      </c>
      <c r="U158" s="46">
        <v>184.24</v>
      </c>
      <c r="V158" s="46">
        <v>0</v>
      </c>
      <c r="W158" s="46">
        <v>215.79</v>
      </c>
      <c r="X158" s="46">
        <v>0</v>
      </c>
      <c r="Y158" s="46">
        <v>215.79</v>
      </c>
      <c r="Z158" s="45">
        <v>24580</v>
      </c>
      <c r="AA158" s="62">
        <f>IFERROR(IF(D158="",AA157,VLOOKUP($F158,'FPO034'!$K$9:$R$251,6,FALSE)),"--")</f>
        <v>371.44</v>
      </c>
      <c r="AB158" s="47" t="str">
        <f t="shared" si="3"/>
        <v>--</v>
      </c>
      <c r="AC158" s="51">
        <f>IFERROR(IF(D158="",AC157,VLOOKUP($F158,'FPO034'!$K$9:$R$251,7,FALSE)),"--")</f>
        <v>2000</v>
      </c>
      <c r="AD158" s="48">
        <f>IFERROR(IF(D158="",AD157,VLOOKUP($F158,'FPO034'!$K$9:$R$251,4,FALSE)),"--")</f>
        <v>42515.648865739997</v>
      </c>
      <c r="AE158" s="54"/>
    </row>
    <row r="159" spans="1:31" outlineLevel="1" collapsed="1">
      <c r="A159" s="43"/>
      <c r="B159" s="43"/>
      <c r="C159" s="43"/>
      <c r="D159" s="43"/>
      <c r="E159" s="43"/>
      <c r="F159" s="60" t="s">
        <v>1336</v>
      </c>
      <c r="G159" s="43"/>
      <c r="H159" s="44"/>
      <c r="I159" s="43"/>
      <c r="J159" s="43"/>
      <c r="K159" s="43"/>
      <c r="L159" s="43"/>
      <c r="M159" s="43"/>
      <c r="N159" s="45"/>
      <c r="O159" s="45"/>
      <c r="P159" s="45"/>
      <c r="Q159" s="46"/>
      <c r="R159" s="45"/>
      <c r="S159" s="45"/>
      <c r="T159" s="45"/>
      <c r="U159" s="46"/>
      <c r="V159" s="46"/>
      <c r="W159" s="46"/>
      <c r="X159" s="46"/>
      <c r="Y159" s="46">
        <f>SUBTOTAL(9,Y158:Y158)</f>
        <v>215.79</v>
      </c>
      <c r="Z159" s="45"/>
      <c r="AA159" s="62">
        <f>IFERROR(IF(D159="",AA158,VLOOKUP($F159,'FPO034'!$K$9:$R$251,6,FALSE)),"--")</f>
        <v>371.44</v>
      </c>
      <c r="AB159" s="47" t="str">
        <f t="shared" si="3"/>
        <v>--</v>
      </c>
      <c r="AC159" s="51">
        <f>IFERROR(IF(D159="",AC158,VLOOKUP($F159,'FPO034'!$K$9:$R$251,7,FALSE)),"--")</f>
        <v>2000</v>
      </c>
      <c r="AD159" s="48">
        <f>IFERROR(IF(D159="",AD158,VLOOKUP($F159,'FPO034'!$K$9:$R$251,4,FALSE)),"--")</f>
        <v>42515.648865739997</v>
      </c>
      <c r="AE159" s="54"/>
    </row>
    <row r="160" spans="1:31" hidden="1" outlineLevel="2">
      <c r="A160" s="43" t="s">
        <v>26</v>
      </c>
      <c r="B160" s="43" t="s">
        <v>27</v>
      </c>
      <c r="C160" s="43" t="s">
        <v>98</v>
      </c>
      <c r="D160" s="43" t="s">
        <v>366</v>
      </c>
      <c r="E160" s="43" t="s">
        <v>39</v>
      </c>
      <c r="F160" s="43" t="s">
        <v>367</v>
      </c>
      <c r="G160" s="43" t="s">
        <v>368</v>
      </c>
      <c r="H160" s="44">
        <v>42376</v>
      </c>
      <c r="I160" s="43" t="s">
        <v>164</v>
      </c>
      <c r="J160" s="43" t="s">
        <v>41</v>
      </c>
      <c r="K160" s="43" t="s">
        <v>35</v>
      </c>
      <c r="L160" s="43" t="s">
        <v>36</v>
      </c>
      <c r="M160" s="43" t="s">
        <v>59</v>
      </c>
      <c r="N160" s="45">
        <v>2048</v>
      </c>
      <c r="O160" s="45">
        <v>2270</v>
      </c>
      <c r="P160" s="45">
        <v>222</v>
      </c>
      <c r="Q160" s="46">
        <v>3.75</v>
      </c>
      <c r="R160" s="45">
        <v>7681</v>
      </c>
      <c r="S160" s="45">
        <v>12531</v>
      </c>
      <c r="T160" s="45">
        <v>4850</v>
      </c>
      <c r="U160" s="46">
        <v>290.02999999999997</v>
      </c>
      <c r="V160" s="46">
        <v>0</v>
      </c>
      <c r="W160" s="46">
        <v>293.77999999999997</v>
      </c>
      <c r="X160" s="46">
        <v>0</v>
      </c>
      <c r="Y160" s="46">
        <v>293.77999999999997</v>
      </c>
      <c r="Z160" s="45">
        <v>24580</v>
      </c>
      <c r="AA160" s="62">
        <f>IFERROR(IF(D160="",AA159,VLOOKUP($F160,'FPO034'!$K$9:$R$251,6,FALSE)),"--")</f>
        <v>986.24</v>
      </c>
      <c r="AB160" s="47" t="str">
        <f t="shared" si="3"/>
        <v>--</v>
      </c>
      <c r="AC160" s="51">
        <f>IFERROR(IF(D160="",AC159,VLOOKUP($F160,'FPO034'!$K$9:$R$251,7,FALSE)),"--")</f>
        <v>1455.6</v>
      </c>
      <c r="AD160" s="48">
        <f>IFERROR(IF(D160="",AD159,VLOOKUP($F160,'FPO034'!$K$9:$R$251,4,FALSE)),"--")</f>
        <v>42515.669328700002</v>
      </c>
      <c r="AE160" s="54"/>
    </row>
    <row r="161" spans="1:31" outlineLevel="1" collapsed="1">
      <c r="A161" s="43"/>
      <c r="B161" s="43"/>
      <c r="C161" s="43"/>
      <c r="D161" s="43"/>
      <c r="E161" s="43"/>
      <c r="F161" s="60" t="s">
        <v>1337</v>
      </c>
      <c r="G161" s="43"/>
      <c r="H161" s="44"/>
      <c r="I161" s="43"/>
      <c r="J161" s="43"/>
      <c r="K161" s="43"/>
      <c r="L161" s="43"/>
      <c r="M161" s="43"/>
      <c r="N161" s="45"/>
      <c r="O161" s="45"/>
      <c r="P161" s="45"/>
      <c r="Q161" s="46"/>
      <c r="R161" s="45"/>
      <c r="S161" s="45"/>
      <c r="T161" s="45"/>
      <c r="U161" s="46"/>
      <c r="V161" s="46"/>
      <c r="W161" s="46"/>
      <c r="X161" s="46"/>
      <c r="Y161" s="46">
        <f>SUBTOTAL(9,Y160:Y160)</f>
        <v>293.77999999999997</v>
      </c>
      <c r="Z161" s="45"/>
      <c r="AA161" s="62">
        <f>IFERROR(IF(D161="",AA160,VLOOKUP($F161,'FPO034'!$K$9:$R$251,6,FALSE)),"--")</f>
        <v>986.24</v>
      </c>
      <c r="AB161" s="47" t="str">
        <f t="shared" si="3"/>
        <v>--</v>
      </c>
      <c r="AC161" s="51">
        <f>IFERROR(IF(D161="",AC160,VLOOKUP($F161,'FPO034'!$K$9:$R$251,7,FALSE)),"--")</f>
        <v>1455.6</v>
      </c>
      <c r="AD161" s="48">
        <f>IFERROR(IF(D161="",AD160,VLOOKUP($F161,'FPO034'!$K$9:$R$251,4,FALSE)),"--")</f>
        <v>42515.669328700002</v>
      </c>
      <c r="AE161" s="54"/>
    </row>
    <row r="162" spans="1:31" hidden="1" outlineLevel="2">
      <c r="A162" s="43" t="s">
        <v>26</v>
      </c>
      <c r="B162" s="43" t="s">
        <v>27</v>
      </c>
      <c r="C162" s="43" t="s">
        <v>98</v>
      </c>
      <c r="D162" s="43" t="s">
        <v>369</v>
      </c>
      <c r="E162" s="43" t="s">
        <v>39</v>
      </c>
      <c r="F162" s="43" t="s">
        <v>370</v>
      </c>
      <c r="G162" s="43" t="s">
        <v>371</v>
      </c>
      <c r="H162" s="44">
        <v>42376</v>
      </c>
      <c r="I162" s="43" t="s">
        <v>164</v>
      </c>
      <c r="J162" s="43" t="s">
        <v>41</v>
      </c>
      <c r="K162" s="43" t="s">
        <v>35</v>
      </c>
      <c r="L162" s="43" t="s">
        <v>36</v>
      </c>
      <c r="M162" s="43" t="s">
        <v>59</v>
      </c>
      <c r="N162" s="45">
        <v>52424</v>
      </c>
      <c r="O162" s="45">
        <v>56003</v>
      </c>
      <c r="P162" s="45">
        <v>3579</v>
      </c>
      <c r="Q162" s="46">
        <v>60.49</v>
      </c>
      <c r="R162" s="45">
        <v>5497</v>
      </c>
      <c r="S162" s="45">
        <v>6014</v>
      </c>
      <c r="T162" s="45">
        <v>517</v>
      </c>
      <c r="U162" s="46">
        <v>30.92</v>
      </c>
      <c r="V162" s="46">
        <v>0</v>
      </c>
      <c r="W162" s="46">
        <v>91.41</v>
      </c>
      <c r="X162" s="46">
        <v>0</v>
      </c>
      <c r="Y162" s="46">
        <v>91.41</v>
      </c>
      <c r="Z162" s="45">
        <v>24580</v>
      </c>
      <c r="AA162" s="62">
        <f>IFERROR(IF(D162="",AA161,VLOOKUP($F162,'FPO034'!$K$9:$R$251,6,FALSE)),"--")</f>
        <v>2827.78</v>
      </c>
      <c r="AB162" s="47" t="str">
        <f t="shared" si="3"/>
        <v>--</v>
      </c>
      <c r="AC162" s="51">
        <f>IFERROR(IF(D162="",AC161,VLOOKUP($F162,'FPO034'!$K$9:$R$251,7,FALSE)),"--")</f>
        <v>3960.96</v>
      </c>
      <c r="AD162" s="48">
        <f>IFERROR(IF(D162="",AD161,VLOOKUP($F162,'FPO034'!$K$9:$R$251,4,FALSE)),"--")</f>
        <v>42515.708425919998</v>
      </c>
      <c r="AE162" s="54"/>
    </row>
    <row r="163" spans="1:31" outlineLevel="1" collapsed="1">
      <c r="A163" s="43"/>
      <c r="B163" s="43"/>
      <c r="C163" s="43"/>
      <c r="D163" s="43"/>
      <c r="E163" s="43"/>
      <c r="F163" s="60" t="s">
        <v>1338</v>
      </c>
      <c r="G163" s="43"/>
      <c r="H163" s="44"/>
      <c r="I163" s="43"/>
      <c r="J163" s="43"/>
      <c r="K163" s="43"/>
      <c r="L163" s="43"/>
      <c r="M163" s="43"/>
      <c r="N163" s="45"/>
      <c r="O163" s="45"/>
      <c r="P163" s="45"/>
      <c r="Q163" s="46"/>
      <c r="R163" s="45"/>
      <c r="S163" s="45"/>
      <c r="T163" s="45"/>
      <c r="U163" s="46"/>
      <c r="V163" s="46"/>
      <c r="W163" s="46"/>
      <c r="X163" s="46"/>
      <c r="Y163" s="46">
        <f>SUBTOTAL(9,Y162:Y162)</f>
        <v>91.41</v>
      </c>
      <c r="Z163" s="45"/>
      <c r="AA163" s="62">
        <f>IFERROR(IF(D163="",AA162,VLOOKUP($F163,'FPO034'!$K$9:$R$251,6,FALSE)),"--")</f>
        <v>2827.78</v>
      </c>
      <c r="AB163" s="47" t="str">
        <f t="shared" si="3"/>
        <v>--</v>
      </c>
      <c r="AC163" s="51">
        <f>IFERROR(IF(D163="",AC162,VLOOKUP($F163,'FPO034'!$K$9:$R$251,7,FALSE)),"--")</f>
        <v>3960.96</v>
      </c>
      <c r="AD163" s="48">
        <f>IFERROR(IF(D163="",AD162,VLOOKUP($F163,'FPO034'!$K$9:$R$251,4,FALSE)),"--")</f>
        <v>42515.708425919998</v>
      </c>
      <c r="AE163" s="54"/>
    </row>
    <row r="164" spans="1:31" hidden="1" outlineLevel="2">
      <c r="A164" s="43" t="s">
        <v>26</v>
      </c>
      <c r="B164" s="43" t="s">
        <v>27</v>
      </c>
      <c r="C164" s="43" t="s">
        <v>48</v>
      </c>
      <c r="D164" s="43" t="s">
        <v>372</v>
      </c>
      <c r="E164" s="43" t="s">
        <v>114</v>
      </c>
      <c r="F164" s="43" t="s">
        <v>373</v>
      </c>
      <c r="G164" s="43" t="s">
        <v>374</v>
      </c>
      <c r="H164" s="44">
        <v>42269</v>
      </c>
      <c r="I164" s="43" t="s">
        <v>164</v>
      </c>
      <c r="J164" s="43" t="s">
        <v>115</v>
      </c>
      <c r="K164" s="43" t="s">
        <v>35</v>
      </c>
      <c r="L164" s="43" t="s">
        <v>36</v>
      </c>
      <c r="M164" s="43" t="s">
        <v>51</v>
      </c>
      <c r="N164" s="45">
        <v>13223</v>
      </c>
      <c r="O164" s="45">
        <v>13547</v>
      </c>
      <c r="P164" s="45">
        <v>324</v>
      </c>
      <c r="Q164" s="46">
        <v>5.48</v>
      </c>
      <c r="R164" s="45">
        <v>0</v>
      </c>
      <c r="S164" s="45">
        <v>0</v>
      </c>
      <c r="T164" s="45">
        <v>0</v>
      </c>
      <c r="U164" s="46">
        <v>0</v>
      </c>
      <c r="V164" s="46">
        <v>0</v>
      </c>
      <c r="W164" s="46">
        <v>5.48</v>
      </c>
      <c r="X164" s="46">
        <v>0</v>
      </c>
      <c r="Y164" s="46">
        <v>5.48</v>
      </c>
      <c r="Z164" s="45">
        <v>24580</v>
      </c>
      <c r="AA164" s="62">
        <f>IFERROR(IF(D164="",AA163,VLOOKUP($F164,'FPO034'!$K$9:$R$251,6,FALSE)),"--")</f>
        <v>0</v>
      </c>
      <c r="AB164" s="47" t="str">
        <f t="shared" si="3"/>
        <v>Yes</v>
      </c>
      <c r="AC164" s="51">
        <f>IFERROR(IF(D164="",AC163,VLOOKUP($F164,'FPO034'!$K$9:$R$251,7,FALSE)),"--")</f>
        <v>4257.58</v>
      </c>
      <c r="AD164" s="48">
        <f>IFERROR(IF(D164="",AD163,VLOOKUP($F164,'FPO034'!$K$9:$R$251,4,FALSE)),"--")</f>
        <v>42516.496597220001</v>
      </c>
      <c r="AE164" s="54"/>
    </row>
    <row r="165" spans="1:31" hidden="1" outlineLevel="2">
      <c r="A165" s="43" t="s">
        <v>26</v>
      </c>
      <c r="B165" s="43" t="s">
        <v>27</v>
      </c>
      <c r="C165" s="43" t="s">
        <v>98</v>
      </c>
      <c r="D165" s="43" t="s">
        <v>375</v>
      </c>
      <c r="E165" s="43" t="s">
        <v>114</v>
      </c>
      <c r="F165" s="43" t="s">
        <v>373</v>
      </c>
      <c r="G165" s="43" t="s">
        <v>374</v>
      </c>
      <c r="H165" s="44">
        <v>42269</v>
      </c>
      <c r="I165" s="43" t="s">
        <v>164</v>
      </c>
      <c r="J165" s="43" t="s">
        <v>115</v>
      </c>
      <c r="K165" s="43" t="s">
        <v>35</v>
      </c>
      <c r="L165" s="43" t="s">
        <v>36</v>
      </c>
      <c r="M165" s="43" t="s">
        <v>51</v>
      </c>
      <c r="N165" s="45">
        <v>36810</v>
      </c>
      <c r="O165" s="45">
        <v>38292</v>
      </c>
      <c r="P165" s="45">
        <v>1482</v>
      </c>
      <c r="Q165" s="46">
        <v>25.05</v>
      </c>
      <c r="R165" s="45">
        <v>11529</v>
      </c>
      <c r="S165" s="45">
        <v>12314</v>
      </c>
      <c r="T165" s="45">
        <v>785</v>
      </c>
      <c r="U165" s="46">
        <v>46.94</v>
      </c>
      <c r="V165" s="46">
        <v>0</v>
      </c>
      <c r="W165" s="46">
        <v>71.989999999999995</v>
      </c>
      <c r="X165" s="46">
        <v>0</v>
      </c>
      <c r="Y165" s="46">
        <v>71.989999999999995</v>
      </c>
      <c r="Z165" s="45">
        <v>24580</v>
      </c>
      <c r="AA165" s="62">
        <f>IFERROR(IF(D165="",AA164,VLOOKUP($F165,'FPO034'!$K$9:$R$251,6,FALSE)),"--")</f>
        <v>0</v>
      </c>
      <c r="AB165" s="47" t="str">
        <f t="shared" si="3"/>
        <v>Yes</v>
      </c>
      <c r="AC165" s="51">
        <f>IFERROR(IF(D165="",AC164,VLOOKUP($F165,'FPO034'!$K$9:$R$251,7,FALSE)),"--")</f>
        <v>4257.58</v>
      </c>
      <c r="AD165" s="48">
        <f>IFERROR(IF(D165="",AD164,VLOOKUP($F165,'FPO034'!$K$9:$R$251,4,FALSE)),"--")</f>
        <v>42516.496597220001</v>
      </c>
      <c r="AE165" s="54"/>
    </row>
    <row r="166" spans="1:31" outlineLevel="1" collapsed="1">
      <c r="A166" s="43"/>
      <c r="B166" s="43"/>
      <c r="C166" s="43"/>
      <c r="D166" s="43"/>
      <c r="E166" s="43"/>
      <c r="F166" s="60" t="s">
        <v>1339</v>
      </c>
      <c r="G166" s="43"/>
      <c r="H166" s="44"/>
      <c r="I166" s="43"/>
      <c r="J166" s="43"/>
      <c r="K166" s="43"/>
      <c r="L166" s="43"/>
      <c r="M166" s="43"/>
      <c r="N166" s="45"/>
      <c r="O166" s="45"/>
      <c r="P166" s="45"/>
      <c r="Q166" s="46"/>
      <c r="R166" s="45"/>
      <c r="S166" s="45"/>
      <c r="T166" s="45"/>
      <c r="U166" s="46"/>
      <c r="V166" s="46"/>
      <c r="W166" s="46"/>
      <c r="X166" s="46"/>
      <c r="Y166" s="46">
        <f>SUBTOTAL(9,Y164:Y165)</f>
        <v>77.47</v>
      </c>
      <c r="Z166" s="45"/>
      <c r="AA166" s="62">
        <f>IFERROR(IF(D166="",AA165,VLOOKUP($F166,'FPO034'!$K$9:$R$251,6,FALSE)),"--")</f>
        <v>0</v>
      </c>
      <c r="AB166" s="47" t="str">
        <f t="shared" si="3"/>
        <v>Yes</v>
      </c>
      <c r="AC166" s="51">
        <f>IFERROR(IF(D166="",AC165,VLOOKUP($F166,'FPO034'!$K$9:$R$251,7,FALSE)),"--")</f>
        <v>4257.58</v>
      </c>
      <c r="AD166" s="48">
        <f>IFERROR(IF(D166="",AD165,VLOOKUP($F166,'FPO034'!$K$9:$R$251,4,FALSE)),"--")</f>
        <v>42516.496597220001</v>
      </c>
      <c r="AE166" s="54"/>
    </row>
    <row r="167" spans="1:31" hidden="1" outlineLevel="2">
      <c r="A167" s="43" t="s">
        <v>26</v>
      </c>
      <c r="B167" s="43" t="s">
        <v>27</v>
      </c>
      <c r="C167" s="43" t="s">
        <v>98</v>
      </c>
      <c r="D167" s="43" t="s">
        <v>376</v>
      </c>
      <c r="E167" s="43" t="s">
        <v>111</v>
      </c>
      <c r="F167" s="43" t="s">
        <v>377</v>
      </c>
      <c r="G167" s="43" t="s">
        <v>378</v>
      </c>
      <c r="H167" s="44">
        <v>42425</v>
      </c>
      <c r="I167" s="43" t="s">
        <v>164</v>
      </c>
      <c r="J167" s="43" t="s">
        <v>112</v>
      </c>
      <c r="K167" s="43" t="s">
        <v>35</v>
      </c>
      <c r="L167" s="43" t="s">
        <v>36</v>
      </c>
      <c r="M167" s="43" t="s">
        <v>51</v>
      </c>
      <c r="N167" s="45">
        <v>27456</v>
      </c>
      <c r="O167" s="45">
        <v>28052</v>
      </c>
      <c r="P167" s="45">
        <v>596</v>
      </c>
      <c r="Q167" s="46">
        <v>10.07</v>
      </c>
      <c r="R167" s="45">
        <v>2644</v>
      </c>
      <c r="S167" s="45">
        <v>2745</v>
      </c>
      <c r="T167" s="45">
        <v>101</v>
      </c>
      <c r="U167" s="46">
        <v>6.04</v>
      </c>
      <c r="V167" s="46">
        <v>0</v>
      </c>
      <c r="W167" s="46">
        <v>16.11</v>
      </c>
      <c r="X167" s="46">
        <v>0</v>
      </c>
      <c r="Y167" s="46">
        <v>16.11</v>
      </c>
      <c r="Z167" s="45">
        <v>24580</v>
      </c>
      <c r="AA167" s="62">
        <f>IFERROR(IF(D167="",AA166,VLOOKUP($F167,'FPO034'!$K$9:$R$251,6,FALSE)),"--")</f>
        <v>279.17</v>
      </c>
      <c r="AB167" s="47" t="str">
        <f t="shared" si="3"/>
        <v>--</v>
      </c>
      <c r="AC167" s="51">
        <f>IFERROR(IF(D167="",AC166,VLOOKUP($F167,'FPO034'!$K$9:$R$251,7,FALSE)),"--")</f>
        <v>831.6</v>
      </c>
      <c r="AD167" s="48">
        <f>IFERROR(IF(D167="",AD166,VLOOKUP($F167,'FPO034'!$K$9:$R$251,4,FALSE)),"--")</f>
        <v>42516.51778935</v>
      </c>
      <c r="AE167" s="54"/>
    </row>
    <row r="168" spans="1:31" outlineLevel="1" collapsed="1">
      <c r="A168" s="43"/>
      <c r="B168" s="43"/>
      <c r="C168" s="43"/>
      <c r="D168" s="43"/>
      <c r="E168" s="43"/>
      <c r="F168" s="60" t="s">
        <v>1340</v>
      </c>
      <c r="G168" s="43"/>
      <c r="H168" s="44"/>
      <c r="I168" s="43"/>
      <c r="J168" s="43"/>
      <c r="K168" s="43"/>
      <c r="L168" s="43"/>
      <c r="M168" s="43"/>
      <c r="N168" s="45"/>
      <c r="O168" s="45"/>
      <c r="P168" s="45"/>
      <c r="Q168" s="46"/>
      <c r="R168" s="45"/>
      <c r="S168" s="45"/>
      <c r="T168" s="45"/>
      <c r="U168" s="46"/>
      <c r="V168" s="46"/>
      <c r="W168" s="46"/>
      <c r="X168" s="46"/>
      <c r="Y168" s="46">
        <f>SUBTOTAL(9,Y167:Y167)</f>
        <v>16.11</v>
      </c>
      <c r="Z168" s="45"/>
      <c r="AA168" s="62">
        <f>IFERROR(IF(D168="",AA167,VLOOKUP($F168,'FPO034'!$K$9:$R$251,6,FALSE)),"--")</f>
        <v>279.17</v>
      </c>
      <c r="AB168" s="47" t="str">
        <f t="shared" si="3"/>
        <v>--</v>
      </c>
      <c r="AC168" s="51">
        <f>IFERROR(IF(D168="",AC167,VLOOKUP($F168,'FPO034'!$K$9:$R$251,7,FALSE)),"--")</f>
        <v>831.6</v>
      </c>
      <c r="AD168" s="48">
        <f>IFERROR(IF(D168="",AD167,VLOOKUP($F168,'FPO034'!$K$9:$R$251,4,FALSE)),"--")</f>
        <v>42516.51778935</v>
      </c>
      <c r="AE168" s="54"/>
    </row>
    <row r="169" spans="1:31" hidden="1" outlineLevel="2">
      <c r="A169" s="43" t="s">
        <v>26</v>
      </c>
      <c r="B169" s="43" t="s">
        <v>27</v>
      </c>
      <c r="C169" s="43" t="s">
        <v>48</v>
      </c>
      <c r="D169" s="43" t="s">
        <v>379</v>
      </c>
      <c r="E169" s="43" t="s">
        <v>346</v>
      </c>
      <c r="F169" s="43" t="s">
        <v>380</v>
      </c>
      <c r="G169" s="43" t="s">
        <v>381</v>
      </c>
      <c r="H169" s="44">
        <v>42374</v>
      </c>
      <c r="I169" s="43" t="s">
        <v>164</v>
      </c>
      <c r="J169" s="43" t="s">
        <v>34</v>
      </c>
      <c r="K169" s="43" t="s">
        <v>35</v>
      </c>
      <c r="L169" s="43" t="s">
        <v>36</v>
      </c>
      <c r="M169" s="43" t="s">
        <v>51</v>
      </c>
      <c r="N169" s="45">
        <v>3412</v>
      </c>
      <c r="O169" s="45">
        <v>3601</v>
      </c>
      <c r="P169" s="45">
        <v>189</v>
      </c>
      <c r="Q169" s="46">
        <v>3.19</v>
      </c>
      <c r="R169" s="45">
        <v>0</v>
      </c>
      <c r="S169" s="45">
        <v>0</v>
      </c>
      <c r="T169" s="45">
        <v>0</v>
      </c>
      <c r="U169" s="46">
        <v>0</v>
      </c>
      <c r="V169" s="46">
        <v>0</v>
      </c>
      <c r="W169" s="46">
        <v>3.19</v>
      </c>
      <c r="X169" s="46">
        <v>0</v>
      </c>
      <c r="Y169" s="46">
        <v>3.19</v>
      </c>
      <c r="Z169" s="45">
        <v>24580</v>
      </c>
      <c r="AA169" s="62">
        <f>IFERROR(IF(D169="",AA168,VLOOKUP($F169,'FPO034'!$K$9:$R$251,6,FALSE)),"--")</f>
        <v>296.20999999999998</v>
      </c>
      <c r="AB169" s="47" t="str">
        <f t="shared" si="3"/>
        <v>--</v>
      </c>
      <c r="AC169" s="51">
        <f>IFERROR(IF(D169="",AC168,VLOOKUP($F169,'FPO034'!$K$9:$R$251,7,FALSE)),"--")</f>
        <v>588.28</v>
      </c>
      <c r="AD169" s="48">
        <f>IFERROR(IF(D169="",AD168,VLOOKUP($F169,'FPO034'!$K$9:$R$251,4,FALSE)),"--")</f>
        <v>42517.362581009998</v>
      </c>
      <c r="AE169" s="54"/>
    </row>
    <row r="170" spans="1:31" hidden="1" outlineLevel="2">
      <c r="A170" s="43" t="s">
        <v>26</v>
      </c>
      <c r="B170" s="43" t="s">
        <v>27</v>
      </c>
      <c r="C170" s="43" t="s">
        <v>140</v>
      </c>
      <c r="D170" s="43" t="s">
        <v>382</v>
      </c>
      <c r="E170" s="43" t="s">
        <v>346</v>
      </c>
      <c r="F170" s="43" t="s">
        <v>380</v>
      </c>
      <c r="G170" s="43" t="s">
        <v>381</v>
      </c>
      <c r="H170" s="44">
        <v>42376</v>
      </c>
      <c r="I170" s="43" t="s">
        <v>164</v>
      </c>
      <c r="J170" s="43" t="s">
        <v>34</v>
      </c>
      <c r="K170" s="43" t="s">
        <v>35</v>
      </c>
      <c r="L170" s="43" t="s">
        <v>36</v>
      </c>
      <c r="M170" s="43" t="s">
        <v>51</v>
      </c>
      <c r="N170" s="45">
        <v>2814</v>
      </c>
      <c r="O170" s="45">
        <v>3396</v>
      </c>
      <c r="P170" s="45">
        <v>582</v>
      </c>
      <c r="Q170" s="46">
        <v>9.84</v>
      </c>
      <c r="R170" s="45">
        <v>3544</v>
      </c>
      <c r="S170" s="45">
        <v>4557</v>
      </c>
      <c r="T170" s="45">
        <v>1013</v>
      </c>
      <c r="U170" s="46">
        <v>60.58</v>
      </c>
      <c r="V170" s="46">
        <v>0</v>
      </c>
      <c r="W170" s="46">
        <v>70.42</v>
      </c>
      <c r="X170" s="46">
        <v>0</v>
      </c>
      <c r="Y170" s="46">
        <v>70.42</v>
      </c>
      <c r="Z170" s="45">
        <v>24580</v>
      </c>
      <c r="AA170" s="62">
        <f>IFERROR(IF(D170="",AA169,VLOOKUP($F170,'FPO034'!$K$9:$R$251,6,FALSE)),"--")</f>
        <v>296.20999999999998</v>
      </c>
      <c r="AB170" s="47" t="str">
        <f t="shared" si="3"/>
        <v>--</v>
      </c>
      <c r="AC170" s="51">
        <f>IFERROR(IF(D170="",AC169,VLOOKUP($F170,'FPO034'!$K$9:$R$251,7,FALSE)),"--")</f>
        <v>588.28</v>
      </c>
      <c r="AD170" s="48">
        <f>IFERROR(IF(D170="",AD169,VLOOKUP($F170,'FPO034'!$K$9:$R$251,4,FALSE)),"--")</f>
        <v>42517.362581009998</v>
      </c>
      <c r="AE170" s="54"/>
    </row>
    <row r="171" spans="1:31" outlineLevel="1" collapsed="1">
      <c r="A171" s="43"/>
      <c r="B171" s="43"/>
      <c r="C171" s="43"/>
      <c r="D171" s="43"/>
      <c r="E171" s="43"/>
      <c r="F171" s="60" t="s">
        <v>1341</v>
      </c>
      <c r="G171" s="43"/>
      <c r="H171" s="44"/>
      <c r="I171" s="43"/>
      <c r="J171" s="43"/>
      <c r="K171" s="43"/>
      <c r="L171" s="43"/>
      <c r="M171" s="43"/>
      <c r="N171" s="45"/>
      <c r="O171" s="45"/>
      <c r="P171" s="45"/>
      <c r="Q171" s="46"/>
      <c r="R171" s="45"/>
      <c r="S171" s="45"/>
      <c r="T171" s="45"/>
      <c r="U171" s="46"/>
      <c r="V171" s="46"/>
      <c r="W171" s="46"/>
      <c r="X171" s="46"/>
      <c r="Y171" s="46">
        <f>SUBTOTAL(9,Y169:Y170)</f>
        <v>73.61</v>
      </c>
      <c r="Z171" s="45"/>
      <c r="AA171" s="62">
        <f>IFERROR(IF(D171="",AA170,VLOOKUP($F171,'FPO034'!$K$9:$R$251,6,FALSE)),"--")</f>
        <v>296.20999999999998</v>
      </c>
      <c r="AB171" s="47" t="str">
        <f t="shared" si="3"/>
        <v>--</v>
      </c>
      <c r="AC171" s="51">
        <f>IFERROR(IF(D171="",AC170,VLOOKUP($F171,'FPO034'!$K$9:$R$251,7,FALSE)),"--")</f>
        <v>588.28</v>
      </c>
      <c r="AD171" s="48">
        <f>IFERROR(IF(D171="",AD170,VLOOKUP($F171,'FPO034'!$K$9:$R$251,4,FALSE)),"--")</f>
        <v>42517.362581009998</v>
      </c>
      <c r="AE171" s="54"/>
    </row>
    <row r="172" spans="1:31" hidden="1" outlineLevel="2">
      <c r="A172" s="43" t="s">
        <v>26</v>
      </c>
      <c r="B172" s="43" t="s">
        <v>27</v>
      </c>
      <c r="C172" s="43" t="s">
        <v>263</v>
      </c>
      <c r="D172" s="43" t="s">
        <v>383</v>
      </c>
      <c r="E172" s="43" t="s">
        <v>346</v>
      </c>
      <c r="F172" s="43" t="s">
        <v>384</v>
      </c>
      <c r="G172" s="43" t="s">
        <v>385</v>
      </c>
      <c r="H172" s="44">
        <v>42375</v>
      </c>
      <c r="I172" s="43" t="s">
        <v>164</v>
      </c>
      <c r="J172" s="43" t="s">
        <v>34</v>
      </c>
      <c r="K172" s="43" t="s">
        <v>35</v>
      </c>
      <c r="L172" s="43" t="s">
        <v>36</v>
      </c>
      <c r="M172" s="43" t="s">
        <v>51</v>
      </c>
      <c r="N172" s="45">
        <v>6668</v>
      </c>
      <c r="O172" s="45">
        <v>7063</v>
      </c>
      <c r="P172" s="45">
        <v>395</v>
      </c>
      <c r="Q172" s="46">
        <v>6.68</v>
      </c>
      <c r="R172" s="45">
        <v>11278</v>
      </c>
      <c r="S172" s="45">
        <v>12137</v>
      </c>
      <c r="T172" s="45">
        <v>859</v>
      </c>
      <c r="U172" s="46">
        <v>51.37</v>
      </c>
      <c r="V172" s="46">
        <v>0</v>
      </c>
      <c r="W172" s="46">
        <v>58.05</v>
      </c>
      <c r="X172" s="46">
        <v>0</v>
      </c>
      <c r="Y172" s="46">
        <v>58.05</v>
      </c>
      <c r="Z172" s="45">
        <v>24580</v>
      </c>
      <c r="AA172" s="62">
        <f>IFERROR(IF(D172="",AA171,VLOOKUP($F172,'FPO034'!$K$9:$R$251,6,FALSE)),"--")</f>
        <v>554.79</v>
      </c>
      <c r="AB172" s="47" t="str">
        <f t="shared" si="3"/>
        <v>--</v>
      </c>
      <c r="AC172" s="51">
        <f>IFERROR(IF(D172="",AC171,VLOOKUP($F172,'FPO034'!$K$9:$R$251,7,FALSE)),"--")</f>
        <v>3886</v>
      </c>
      <c r="AD172" s="48">
        <f>IFERROR(IF(D172="",AD171,VLOOKUP($F172,'FPO034'!$K$9:$R$251,4,FALSE)),"--")</f>
        <v>42517.378888879997</v>
      </c>
      <c r="AE172" s="54"/>
    </row>
    <row r="173" spans="1:31" hidden="1" outlineLevel="2">
      <c r="A173" s="43" t="s">
        <v>26</v>
      </c>
      <c r="B173" s="43" t="s">
        <v>27</v>
      </c>
      <c r="C173" s="43" t="s">
        <v>98</v>
      </c>
      <c r="D173" s="43" t="s">
        <v>386</v>
      </c>
      <c r="E173" s="43" t="s">
        <v>346</v>
      </c>
      <c r="F173" s="43" t="s">
        <v>384</v>
      </c>
      <c r="G173" s="43" t="s">
        <v>385</v>
      </c>
      <c r="H173" s="44">
        <v>42404</v>
      </c>
      <c r="I173" s="43" t="s">
        <v>164</v>
      </c>
      <c r="J173" s="43" t="s">
        <v>34</v>
      </c>
      <c r="K173" s="43" t="s">
        <v>35</v>
      </c>
      <c r="L173" s="43" t="s">
        <v>36</v>
      </c>
      <c r="M173" s="43" t="s">
        <v>51</v>
      </c>
      <c r="N173" s="45">
        <v>39477</v>
      </c>
      <c r="O173" s="45">
        <v>41409</v>
      </c>
      <c r="P173" s="45">
        <v>1932</v>
      </c>
      <c r="Q173" s="46">
        <v>32.65</v>
      </c>
      <c r="R173" s="45">
        <v>25514</v>
      </c>
      <c r="S173" s="45">
        <v>27201</v>
      </c>
      <c r="T173" s="45">
        <v>1687</v>
      </c>
      <c r="U173" s="46">
        <v>100.88</v>
      </c>
      <c r="V173" s="46">
        <v>0</v>
      </c>
      <c r="W173" s="46">
        <v>133.53</v>
      </c>
      <c r="X173" s="46">
        <v>0</v>
      </c>
      <c r="Y173" s="46">
        <v>133.53</v>
      </c>
      <c r="Z173" s="45">
        <v>24580</v>
      </c>
      <c r="AA173" s="62">
        <f>IFERROR(IF(D173="",AA172,VLOOKUP($F173,'FPO034'!$K$9:$R$251,6,FALSE)),"--")</f>
        <v>554.79</v>
      </c>
      <c r="AB173" s="47" t="str">
        <f t="shared" si="3"/>
        <v>--</v>
      </c>
      <c r="AC173" s="51">
        <f>IFERROR(IF(D173="",AC172,VLOOKUP($F173,'FPO034'!$K$9:$R$251,7,FALSE)),"--")</f>
        <v>3886</v>
      </c>
      <c r="AD173" s="48">
        <f>IFERROR(IF(D173="",AD172,VLOOKUP($F173,'FPO034'!$K$9:$R$251,4,FALSE)),"--")</f>
        <v>42517.378888879997</v>
      </c>
      <c r="AE173" s="54"/>
    </row>
    <row r="174" spans="1:31" outlineLevel="1" collapsed="1">
      <c r="A174" s="43"/>
      <c r="B174" s="43"/>
      <c r="C174" s="43"/>
      <c r="D174" s="43"/>
      <c r="E174" s="43"/>
      <c r="F174" s="60" t="s">
        <v>1342</v>
      </c>
      <c r="G174" s="43"/>
      <c r="H174" s="44"/>
      <c r="I174" s="43"/>
      <c r="J174" s="43"/>
      <c r="K174" s="43"/>
      <c r="L174" s="43"/>
      <c r="M174" s="43"/>
      <c r="N174" s="45"/>
      <c r="O174" s="45"/>
      <c r="P174" s="45"/>
      <c r="Q174" s="46"/>
      <c r="R174" s="45"/>
      <c r="S174" s="45"/>
      <c r="T174" s="45"/>
      <c r="U174" s="46"/>
      <c r="V174" s="46"/>
      <c r="W174" s="46"/>
      <c r="X174" s="46"/>
      <c r="Y174" s="46">
        <f>SUBTOTAL(9,Y172:Y173)</f>
        <v>191.57999999999998</v>
      </c>
      <c r="Z174" s="45"/>
      <c r="AA174" s="62">
        <f>IFERROR(IF(D174="",AA173,VLOOKUP($F174,'FPO034'!$K$9:$R$251,6,FALSE)),"--")</f>
        <v>554.79</v>
      </c>
      <c r="AB174" s="47" t="str">
        <f t="shared" si="3"/>
        <v>--</v>
      </c>
      <c r="AC174" s="51">
        <f>IFERROR(IF(D174="",AC173,VLOOKUP($F174,'FPO034'!$K$9:$R$251,7,FALSE)),"--")</f>
        <v>3886</v>
      </c>
      <c r="AD174" s="48">
        <f>IFERROR(IF(D174="",AD173,VLOOKUP($F174,'FPO034'!$K$9:$R$251,4,FALSE)),"--")</f>
        <v>42517.378888879997</v>
      </c>
      <c r="AE174" s="54"/>
    </row>
    <row r="175" spans="1:31" hidden="1" outlineLevel="2">
      <c r="A175" s="43" t="s">
        <v>26</v>
      </c>
      <c r="B175" s="43" t="s">
        <v>27</v>
      </c>
      <c r="C175" s="43" t="s">
        <v>48</v>
      </c>
      <c r="D175" s="43" t="s">
        <v>387</v>
      </c>
      <c r="E175" s="43" t="s">
        <v>346</v>
      </c>
      <c r="F175" s="43" t="s">
        <v>388</v>
      </c>
      <c r="G175" s="43" t="s">
        <v>389</v>
      </c>
      <c r="H175" s="44">
        <v>42374</v>
      </c>
      <c r="I175" s="43" t="s">
        <v>164</v>
      </c>
      <c r="J175" s="43" t="s">
        <v>34</v>
      </c>
      <c r="K175" s="43" t="s">
        <v>35</v>
      </c>
      <c r="L175" s="43" t="s">
        <v>36</v>
      </c>
      <c r="M175" s="43" t="s">
        <v>51</v>
      </c>
      <c r="N175" s="45">
        <v>20926</v>
      </c>
      <c r="O175" s="45">
        <v>22843</v>
      </c>
      <c r="P175" s="45">
        <v>1917</v>
      </c>
      <c r="Q175" s="46">
        <v>32.4</v>
      </c>
      <c r="R175" s="45">
        <v>0</v>
      </c>
      <c r="S175" s="45">
        <v>0</v>
      </c>
      <c r="T175" s="45">
        <v>0</v>
      </c>
      <c r="U175" s="46">
        <v>0</v>
      </c>
      <c r="V175" s="46">
        <v>0</v>
      </c>
      <c r="W175" s="46">
        <v>32.4</v>
      </c>
      <c r="X175" s="46">
        <v>0</v>
      </c>
      <c r="Y175" s="46">
        <v>32.4</v>
      </c>
      <c r="Z175" s="45">
        <v>24580</v>
      </c>
      <c r="AA175" s="62">
        <f>IFERROR(IF(D175="",AA174,VLOOKUP($F175,'FPO034'!$K$9:$R$251,6,FALSE)),"--")</f>
        <v>0</v>
      </c>
      <c r="AB175" s="47" t="str">
        <f t="shared" si="3"/>
        <v>Yes</v>
      </c>
      <c r="AC175" s="51">
        <f>IFERROR(IF(D175="",AC174,VLOOKUP($F175,'FPO034'!$K$9:$R$251,7,FALSE)),"--")</f>
        <v>6337.96</v>
      </c>
      <c r="AD175" s="48">
        <f>IFERROR(IF(D175="",AD174,VLOOKUP($F175,'FPO034'!$K$9:$R$251,4,FALSE)),"--")</f>
        <v>42517.418124999997</v>
      </c>
      <c r="AE175" s="54"/>
    </row>
    <row r="176" spans="1:31" hidden="1" outlineLevel="2">
      <c r="A176" s="43" t="s">
        <v>26</v>
      </c>
      <c r="B176" s="43" t="s">
        <v>27</v>
      </c>
      <c r="C176" s="43" t="s">
        <v>48</v>
      </c>
      <c r="D176" s="43" t="s">
        <v>390</v>
      </c>
      <c r="E176" s="43" t="s">
        <v>346</v>
      </c>
      <c r="F176" s="43" t="s">
        <v>388</v>
      </c>
      <c r="G176" s="43" t="s">
        <v>389</v>
      </c>
      <c r="H176" s="44">
        <v>42374</v>
      </c>
      <c r="I176" s="43" t="s">
        <v>164</v>
      </c>
      <c r="J176" s="43" t="s">
        <v>34</v>
      </c>
      <c r="K176" s="43" t="s">
        <v>35</v>
      </c>
      <c r="L176" s="43" t="s">
        <v>36</v>
      </c>
      <c r="M176" s="43" t="s">
        <v>51</v>
      </c>
      <c r="N176" s="45">
        <v>39434</v>
      </c>
      <c r="O176" s="45">
        <v>44129</v>
      </c>
      <c r="P176" s="45">
        <v>4695</v>
      </c>
      <c r="Q176" s="46">
        <v>79.349999999999994</v>
      </c>
      <c r="R176" s="45">
        <v>0</v>
      </c>
      <c r="S176" s="45">
        <v>0</v>
      </c>
      <c r="T176" s="45">
        <v>0</v>
      </c>
      <c r="U176" s="46">
        <v>0</v>
      </c>
      <c r="V176" s="46">
        <v>0</v>
      </c>
      <c r="W176" s="46">
        <v>79.349999999999994</v>
      </c>
      <c r="X176" s="46">
        <v>0</v>
      </c>
      <c r="Y176" s="46">
        <v>79.349999999999994</v>
      </c>
      <c r="Z176" s="45">
        <v>24580</v>
      </c>
      <c r="AA176" s="62">
        <f>IFERROR(IF(D176="",AA175,VLOOKUP($F176,'FPO034'!$K$9:$R$251,6,FALSE)),"--")</f>
        <v>0</v>
      </c>
      <c r="AB176" s="47" t="str">
        <f t="shared" si="3"/>
        <v>Yes</v>
      </c>
      <c r="AC176" s="51">
        <f>IFERROR(IF(D176="",AC175,VLOOKUP($F176,'FPO034'!$K$9:$R$251,7,FALSE)),"--")</f>
        <v>6337.96</v>
      </c>
      <c r="AD176" s="48">
        <f>IFERROR(IF(D176="",AD175,VLOOKUP($F176,'FPO034'!$K$9:$R$251,4,FALSE)),"--")</f>
        <v>42517.418124999997</v>
      </c>
      <c r="AE176" s="54"/>
    </row>
    <row r="177" spans="1:31" hidden="1" outlineLevel="2">
      <c r="A177" s="43" t="s">
        <v>26</v>
      </c>
      <c r="B177" s="43" t="s">
        <v>27</v>
      </c>
      <c r="C177" s="43" t="s">
        <v>48</v>
      </c>
      <c r="D177" s="43" t="s">
        <v>391</v>
      </c>
      <c r="E177" s="43" t="s">
        <v>346</v>
      </c>
      <c r="F177" s="43" t="s">
        <v>388</v>
      </c>
      <c r="G177" s="43" t="s">
        <v>389</v>
      </c>
      <c r="H177" s="44">
        <v>42374</v>
      </c>
      <c r="I177" s="43" t="s">
        <v>164</v>
      </c>
      <c r="J177" s="43" t="s">
        <v>34</v>
      </c>
      <c r="K177" s="43" t="s">
        <v>35</v>
      </c>
      <c r="L177" s="43" t="s">
        <v>36</v>
      </c>
      <c r="M177" s="43" t="s">
        <v>51</v>
      </c>
      <c r="N177" s="45">
        <v>1248</v>
      </c>
      <c r="O177" s="45">
        <v>1688</v>
      </c>
      <c r="P177" s="45">
        <v>440</v>
      </c>
      <c r="Q177" s="46">
        <v>7.44</v>
      </c>
      <c r="R177" s="45">
        <v>0</v>
      </c>
      <c r="S177" s="45">
        <v>0</v>
      </c>
      <c r="T177" s="45">
        <v>0</v>
      </c>
      <c r="U177" s="46">
        <v>0</v>
      </c>
      <c r="V177" s="46">
        <v>0</v>
      </c>
      <c r="W177" s="46">
        <v>7.44</v>
      </c>
      <c r="X177" s="46">
        <v>0</v>
      </c>
      <c r="Y177" s="46">
        <v>7.44</v>
      </c>
      <c r="Z177" s="45">
        <v>24580</v>
      </c>
      <c r="AA177" s="62">
        <f>IFERROR(IF(D177="",AA176,VLOOKUP($F177,'FPO034'!$K$9:$R$251,6,FALSE)),"--")</f>
        <v>0</v>
      </c>
      <c r="AB177" s="47" t="str">
        <f t="shared" si="3"/>
        <v>Yes</v>
      </c>
      <c r="AC177" s="51">
        <f>IFERROR(IF(D177="",AC176,VLOOKUP($F177,'FPO034'!$K$9:$R$251,7,FALSE)),"--")</f>
        <v>6337.96</v>
      </c>
      <c r="AD177" s="48">
        <f>IFERROR(IF(D177="",AD176,VLOOKUP($F177,'FPO034'!$K$9:$R$251,4,FALSE)),"--")</f>
        <v>42517.418124999997</v>
      </c>
      <c r="AE177" s="54"/>
    </row>
    <row r="178" spans="1:31" hidden="1" outlineLevel="2">
      <c r="A178" s="43" t="s">
        <v>26</v>
      </c>
      <c r="B178" s="43" t="s">
        <v>27</v>
      </c>
      <c r="C178" s="43" t="s">
        <v>249</v>
      </c>
      <c r="D178" s="43" t="s">
        <v>392</v>
      </c>
      <c r="E178" s="43" t="s">
        <v>240</v>
      </c>
      <c r="F178" s="43" t="s">
        <v>388</v>
      </c>
      <c r="G178" s="43" t="s">
        <v>389</v>
      </c>
      <c r="H178" s="44">
        <v>42198</v>
      </c>
      <c r="I178" s="43" t="s">
        <v>90</v>
      </c>
      <c r="J178" s="43" t="s">
        <v>243</v>
      </c>
      <c r="K178" s="43" t="s">
        <v>35</v>
      </c>
      <c r="L178" s="43" t="s">
        <v>36</v>
      </c>
      <c r="M178" s="43" t="s">
        <v>51</v>
      </c>
      <c r="N178" s="45">
        <v>39378</v>
      </c>
      <c r="O178" s="45">
        <v>43372</v>
      </c>
      <c r="P178" s="45">
        <v>3994</v>
      </c>
      <c r="Q178" s="46">
        <v>67.5</v>
      </c>
      <c r="R178" s="45">
        <v>0</v>
      </c>
      <c r="S178" s="45">
        <v>0</v>
      </c>
      <c r="T178" s="45">
        <v>0</v>
      </c>
      <c r="U178" s="46">
        <v>0</v>
      </c>
      <c r="V178" s="46">
        <v>0</v>
      </c>
      <c r="W178" s="46">
        <v>67.5</v>
      </c>
      <c r="X178" s="46">
        <v>0</v>
      </c>
      <c r="Y178" s="46">
        <v>67.5</v>
      </c>
      <c r="Z178" s="45">
        <v>24580</v>
      </c>
      <c r="AA178" s="62">
        <f>IFERROR(IF(D178="",AA177,VLOOKUP($F178,'FPO034'!$K$9:$R$251,6,FALSE)),"--")</f>
        <v>0</v>
      </c>
      <c r="AB178" s="47" t="str">
        <f t="shared" si="3"/>
        <v>Yes</v>
      </c>
      <c r="AC178" s="51">
        <f>IFERROR(IF(D178="",AC177,VLOOKUP($F178,'FPO034'!$K$9:$R$251,7,FALSE)),"--")</f>
        <v>6337.96</v>
      </c>
      <c r="AD178" s="48">
        <f>IFERROR(IF(D178="",AD177,VLOOKUP($F178,'FPO034'!$K$9:$R$251,4,FALSE)),"--")</f>
        <v>42517.418124999997</v>
      </c>
      <c r="AE178" s="54"/>
    </row>
    <row r="179" spans="1:31" hidden="1" outlineLevel="2">
      <c r="A179" s="43" t="s">
        <v>26</v>
      </c>
      <c r="B179" s="43" t="s">
        <v>27</v>
      </c>
      <c r="C179" s="43" t="s">
        <v>55</v>
      </c>
      <c r="D179" s="43" t="s">
        <v>393</v>
      </c>
      <c r="E179" s="43" t="s">
        <v>346</v>
      </c>
      <c r="F179" s="43" t="s">
        <v>388</v>
      </c>
      <c r="G179" s="43" t="s">
        <v>389</v>
      </c>
      <c r="H179" s="44">
        <v>42374</v>
      </c>
      <c r="I179" s="43" t="s">
        <v>164</v>
      </c>
      <c r="J179" s="43" t="s">
        <v>34</v>
      </c>
      <c r="K179" s="43" t="s">
        <v>35</v>
      </c>
      <c r="L179" s="43" t="s">
        <v>36</v>
      </c>
      <c r="M179" s="43" t="s">
        <v>51</v>
      </c>
      <c r="N179" s="45">
        <v>67009</v>
      </c>
      <c r="O179" s="45">
        <v>71775</v>
      </c>
      <c r="P179" s="45">
        <v>4766</v>
      </c>
      <c r="Q179" s="46">
        <v>80.55</v>
      </c>
      <c r="R179" s="45">
        <v>0</v>
      </c>
      <c r="S179" s="45">
        <v>0</v>
      </c>
      <c r="T179" s="45">
        <v>0</v>
      </c>
      <c r="U179" s="46">
        <v>0</v>
      </c>
      <c r="V179" s="46">
        <v>0</v>
      </c>
      <c r="W179" s="46">
        <v>80.55</v>
      </c>
      <c r="X179" s="46">
        <v>0</v>
      </c>
      <c r="Y179" s="46">
        <v>80.55</v>
      </c>
      <c r="Z179" s="45">
        <v>24580</v>
      </c>
      <c r="AA179" s="62">
        <f>IFERROR(IF(D179="",AA178,VLOOKUP($F179,'FPO034'!$K$9:$R$251,6,FALSE)),"--")</f>
        <v>0</v>
      </c>
      <c r="AB179" s="47" t="str">
        <f t="shared" si="3"/>
        <v>Yes</v>
      </c>
      <c r="AC179" s="51">
        <f>IFERROR(IF(D179="",AC178,VLOOKUP($F179,'FPO034'!$K$9:$R$251,7,FALSE)),"--")</f>
        <v>6337.96</v>
      </c>
      <c r="AD179" s="48">
        <f>IFERROR(IF(D179="",AD178,VLOOKUP($F179,'FPO034'!$K$9:$R$251,4,FALSE)),"--")</f>
        <v>42517.418124999997</v>
      </c>
      <c r="AE179" s="54"/>
    </row>
    <row r="180" spans="1:31" hidden="1" outlineLevel="2">
      <c r="A180" s="43" t="s">
        <v>26</v>
      </c>
      <c r="B180" s="43" t="s">
        <v>27</v>
      </c>
      <c r="C180" s="43" t="s">
        <v>394</v>
      </c>
      <c r="D180" s="43" t="s">
        <v>395</v>
      </c>
      <c r="E180" s="43" t="s">
        <v>396</v>
      </c>
      <c r="F180" s="43" t="s">
        <v>388</v>
      </c>
      <c r="G180" s="43" t="s">
        <v>389</v>
      </c>
      <c r="H180" s="44">
        <v>42158</v>
      </c>
      <c r="I180" s="43" t="s">
        <v>90</v>
      </c>
      <c r="J180" s="43" t="s">
        <v>34</v>
      </c>
      <c r="K180" s="43" t="s">
        <v>35</v>
      </c>
      <c r="L180" s="43" t="s">
        <v>36</v>
      </c>
      <c r="M180" s="43" t="s">
        <v>37</v>
      </c>
      <c r="N180" s="45">
        <v>75696</v>
      </c>
      <c r="O180" s="45">
        <v>83778</v>
      </c>
      <c r="P180" s="45">
        <v>8082</v>
      </c>
      <c r="Q180" s="46">
        <v>136.59</v>
      </c>
      <c r="R180" s="45">
        <v>0</v>
      </c>
      <c r="S180" s="45">
        <v>0</v>
      </c>
      <c r="T180" s="45">
        <v>0</v>
      </c>
      <c r="U180" s="46">
        <v>0</v>
      </c>
      <c r="V180" s="46">
        <v>0</v>
      </c>
      <c r="W180" s="46">
        <v>136.59</v>
      </c>
      <c r="X180" s="46">
        <v>0</v>
      </c>
      <c r="Y180" s="46">
        <v>136.59</v>
      </c>
      <c r="Z180" s="45">
        <v>24580</v>
      </c>
      <c r="AA180" s="62">
        <f>IFERROR(IF(D180="",AA179,VLOOKUP($F180,'FPO034'!$K$9:$R$251,6,FALSE)),"--")</f>
        <v>0</v>
      </c>
      <c r="AB180" s="47" t="str">
        <f t="shared" si="3"/>
        <v>Yes</v>
      </c>
      <c r="AC180" s="51">
        <f>IFERROR(IF(D180="",AC179,VLOOKUP($F180,'FPO034'!$K$9:$R$251,7,FALSE)),"--")</f>
        <v>6337.96</v>
      </c>
      <c r="AD180" s="48">
        <f>IFERROR(IF(D180="",AD179,VLOOKUP($F180,'FPO034'!$K$9:$R$251,4,FALSE)),"--")</f>
        <v>42517.418124999997</v>
      </c>
      <c r="AE180" s="54"/>
    </row>
    <row r="181" spans="1:31" hidden="1" outlineLevel="2">
      <c r="A181" s="43" t="s">
        <v>26</v>
      </c>
      <c r="B181" s="43" t="s">
        <v>27</v>
      </c>
      <c r="C181" s="43" t="s">
        <v>98</v>
      </c>
      <c r="D181" s="43" t="s">
        <v>397</v>
      </c>
      <c r="E181" s="43" t="s">
        <v>346</v>
      </c>
      <c r="F181" s="43" t="s">
        <v>388</v>
      </c>
      <c r="G181" s="43" t="s">
        <v>389</v>
      </c>
      <c r="H181" s="44">
        <v>42374</v>
      </c>
      <c r="I181" s="43" t="s">
        <v>164</v>
      </c>
      <c r="J181" s="43" t="s">
        <v>34</v>
      </c>
      <c r="K181" s="43" t="s">
        <v>35</v>
      </c>
      <c r="L181" s="43" t="s">
        <v>36</v>
      </c>
      <c r="M181" s="43" t="s">
        <v>51</v>
      </c>
      <c r="N181" s="45">
        <v>52746</v>
      </c>
      <c r="O181" s="45">
        <v>56975</v>
      </c>
      <c r="P181" s="45">
        <v>4229</v>
      </c>
      <c r="Q181" s="46">
        <v>71.47</v>
      </c>
      <c r="R181" s="45">
        <v>9552</v>
      </c>
      <c r="S181" s="45">
        <v>10148</v>
      </c>
      <c r="T181" s="45">
        <v>596</v>
      </c>
      <c r="U181" s="46">
        <v>35.64</v>
      </c>
      <c r="V181" s="46">
        <v>0</v>
      </c>
      <c r="W181" s="46">
        <v>107.11</v>
      </c>
      <c r="X181" s="46">
        <v>0</v>
      </c>
      <c r="Y181" s="46">
        <v>107.11</v>
      </c>
      <c r="Z181" s="45">
        <v>24580</v>
      </c>
      <c r="AA181" s="62">
        <f>IFERROR(IF(D181="",AA180,VLOOKUP($F181,'FPO034'!$K$9:$R$251,6,FALSE)),"--")</f>
        <v>0</v>
      </c>
      <c r="AB181" s="47" t="str">
        <f t="shared" si="3"/>
        <v>Yes</v>
      </c>
      <c r="AC181" s="51">
        <f>IFERROR(IF(D181="",AC180,VLOOKUP($F181,'FPO034'!$K$9:$R$251,7,FALSE)),"--")</f>
        <v>6337.96</v>
      </c>
      <c r="AD181" s="48">
        <f>IFERROR(IF(D181="",AD180,VLOOKUP($F181,'FPO034'!$K$9:$R$251,4,FALSE)),"--")</f>
        <v>42517.418124999997</v>
      </c>
      <c r="AE181" s="54"/>
    </row>
    <row r="182" spans="1:31" hidden="1" outlineLevel="2">
      <c r="A182" s="43" t="s">
        <v>26</v>
      </c>
      <c r="B182" s="43" t="s">
        <v>27</v>
      </c>
      <c r="C182" s="43" t="s">
        <v>48</v>
      </c>
      <c r="D182" s="43" t="s">
        <v>398</v>
      </c>
      <c r="E182" s="43" t="s">
        <v>346</v>
      </c>
      <c r="F182" s="43" t="s">
        <v>388</v>
      </c>
      <c r="G182" s="43" t="s">
        <v>389</v>
      </c>
      <c r="H182" s="44">
        <v>42374</v>
      </c>
      <c r="I182" s="43" t="s">
        <v>164</v>
      </c>
      <c r="J182" s="43" t="s">
        <v>34</v>
      </c>
      <c r="K182" s="43" t="s">
        <v>35</v>
      </c>
      <c r="L182" s="43" t="s">
        <v>36</v>
      </c>
      <c r="M182" s="43" t="s">
        <v>51</v>
      </c>
      <c r="N182" s="45">
        <v>36609</v>
      </c>
      <c r="O182" s="45">
        <v>37947</v>
      </c>
      <c r="P182" s="45">
        <v>1338</v>
      </c>
      <c r="Q182" s="46">
        <v>22.61</v>
      </c>
      <c r="R182" s="45">
        <v>0</v>
      </c>
      <c r="S182" s="45">
        <v>0</v>
      </c>
      <c r="T182" s="45">
        <v>0</v>
      </c>
      <c r="U182" s="46">
        <v>0</v>
      </c>
      <c r="V182" s="46">
        <v>0</v>
      </c>
      <c r="W182" s="46">
        <v>22.61</v>
      </c>
      <c r="X182" s="46">
        <v>0</v>
      </c>
      <c r="Y182" s="46">
        <v>22.61</v>
      </c>
      <c r="Z182" s="45">
        <v>24580</v>
      </c>
      <c r="AA182" s="62">
        <f>IFERROR(IF(D182="",AA181,VLOOKUP($F182,'FPO034'!$K$9:$R$251,6,FALSE)),"--")</f>
        <v>0</v>
      </c>
      <c r="AB182" s="47" t="str">
        <f t="shared" si="3"/>
        <v>Yes</v>
      </c>
      <c r="AC182" s="51">
        <f>IFERROR(IF(D182="",AC181,VLOOKUP($F182,'FPO034'!$K$9:$R$251,7,FALSE)),"--")</f>
        <v>6337.96</v>
      </c>
      <c r="AD182" s="48">
        <f>IFERROR(IF(D182="",AD181,VLOOKUP($F182,'FPO034'!$K$9:$R$251,4,FALSE)),"--")</f>
        <v>42517.418124999997</v>
      </c>
      <c r="AE182" s="54"/>
    </row>
    <row r="183" spans="1:31" outlineLevel="1" collapsed="1">
      <c r="A183" s="43"/>
      <c r="B183" s="43"/>
      <c r="C183" s="43"/>
      <c r="D183" s="43"/>
      <c r="E183" s="43"/>
      <c r="F183" s="60" t="s">
        <v>1343</v>
      </c>
      <c r="G183" s="43"/>
      <c r="H183" s="44"/>
      <c r="I183" s="43"/>
      <c r="J183" s="43"/>
      <c r="K183" s="43"/>
      <c r="L183" s="43"/>
      <c r="M183" s="43"/>
      <c r="N183" s="45"/>
      <c r="O183" s="45"/>
      <c r="P183" s="45"/>
      <c r="Q183" s="46"/>
      <c r="R183" s="45"/>
      <c r="S183" s="45"/>
      <c r="T183" s="45"/>
      <c r="U183" s="46"/>
      <c r="V183" s="46"/>
      <c r="W183" s="46"/>
      <c r="X183" s="46"/>
      <c r="Y183" s="46">
        <f>SUBTOTAL(9,Y175:Y182)</f>
        <v>533.55000000000007</v>
      </c>
      <c r="Z183" s="45"/>
      <c r="AA183" s="62">
        <f>IFERROR(IF(D183="",AA182,VLOOKUP($F183,'FPO034'!$K$9:$R$251,6,FALSE)),"--")</f>
        <v>0</v>
      </c>
      <c r="AB183" s="47" t="str">
        <f t="shared" si="3"/>
        <v>Yes</v>
      </c>
      <c r="AC183" s="51">
        <f>IFERROR(IF(D183="",AC182,VLOOKUP($F183,'FPO034'!$K$9:$R$251,7,FALSE)),"--")</f>
        <v>6337.96</v>
      </c>
      <c r="AD183" s="48">
        <f>IFERROR(IF(D183="",AD182,VLOOKUP($F183,'FPO034'!$K$9:$R$251,4,FALSE)),"--")</f>
        <v>42517.418124999997</v>
      </c>
      <c r="AE183" s="54"/>
    </row>
    <row r="184" spans="1:31" hidden="1" outlineLevel="2">
      <c r="A184" s="43" t="s">
        <v>26</v>
      </c>
      <c r="B184" s="43" t="s">
        <v>27</v>
      </c>
      <c r="C184" s="43" t="s">
        <v>55</v>
      </c>
      <c r="D184" s="43" t="s">
        <v>399</v>
      </c>
      <c r="E184" s="43" t="s">
        <v>126</v>
      </c>
      <c r="F184" s="43" t="s">
        <v>400</v>
      </c>
      <c r="G184" s="43" t="s">
        <v>401</v>
      </c>
      <c r="H184" s="44">
        <v>42444</v>
      </c>
      <c r="I184" s="43" t="s">
        <v>164</v>
      </c>
      <c r="J184" s="43" t="s">
        <v>54</v>
      </c>
      <c r="K184" s="43" t="s">
        <v>35</v>
      </c>
      <c r="L184" s="43" t="s">
        <v>36</v>
      </c>
      <c r="M184" s="43" t="s">
        <v>51</v>
      </c>
      <c r="N184" s="45">
        <v>181952</v>
      </c>
      <c r="O184" s="45">
        <v>216690</v>
      </c>
      <c r="P184" s="45">
        <v>34738</v>
      </c>
      <c r="Q184" s="46">
        <v>587.07000000000005</v>
      </c>
      <c r="R184" s="45">
        <v>0</v>
      </c>
      <c r="S184" s="45">
        <v>0</v>
      </c>
      <c r="T184" s="45">
        <v>0</v>
      </c>
      <c r="U184" s="46">
        <v>0</v>
      </c>
      <c r="V184" s="46">
        <v>0</v>
      </c>
      <c r="W184" s="46">
        <v>587.07000000000005</v>
      </c>
      <c r="X184" s="46">
        <v>0</v>
      </c>
      <c r="Y184" s="46">
        <v>587.07000000000005</v>
      </c>
      <c r="Z184" s="45">
        <v>24580</v>
      </c>
      <c r="AA184" s="62">
        <f>IFERROR(IF(D184="",AA183,VLOOKUP($F184,'FPO034'!$K$9:$R$251,6,FALSE)),"--")</f>
        <v>0</v>
      </c>
      <c r="AB184" s="47" t="str">
        <f t="shared" si="3"/>
        <v>Yes</v>
      </c>
      <c r="AC184" s="51">
        <f>IFERROR(IF(D184="",AC183,VLOOKUP($F184,'FPO034'!$K$9:$R$251,7,FALSE)),"--")</f>
        <v>11806.8</v>
      </c>
      <c r="AD184" s="48">
        <f>IFERROR(IF(D184="",AD183,VLOOKUP($F184,'FPO034'!$K$9:$R$251,4,FALSE)),"--")</f>
        <v>42517.43864583</v>
      </c>
      <c r="AE184" s="54"/>
    </row>
    <row r="185" spans="1:31" hidden="1" outlineLevel="2">
      <c r="A185" s="43" t="s">
        <v>26</v>
      </c>
      <c r="B185" s="43" t="s">
        <v>27</v>
      </c>
      <c r="C185" s="43" t="s">
        <v>55</v>
      </c>
      <c r="D185" s="43" t="s">
        <v>402</v>
      </c>
      <c r="E185" s="43" t="s">
        <v>126</v>
      </c>
      <c r="F185" s="43" t="s">
        <v>400</v>
      </c>
      <c r="G185" s="43" t="s">
        <v>401</v>
      </c>
      <c r="H185" s="44">
        <v>42444</v>
      </c>
      <c r="I185" s="43" t="s">
        <v>164</v>
      </c>
      <c r="J185" s="43" t="s">
        <v>54</v>
      </c>
      <c r="K185" s="43" t="s">
        <v>35</v>
      </c>
      <c r="L185" s="43" t="s">
        <v>36</v>
      </c>
      <c r="M185" s="43" t="s">
        <v>51</v>
      </c>
      <c r="N185" s="45">
        <v>243821</v>
      </c>
      <c r="O185" s="45">
        <v>290323</v>
      </c>
      <c r="P185" s="45">
        <v>46502</v>
      </c>
      <c r="Q185" s="46">
        <v>785.88</v>
      </c>
      <c r="R185" s="45">
        <v>0</v>
      </c>
      <c r="S185" s="45">
        <v>0</v>
      </c>
      <c r="T185" s="45">
        <v>0</v>
      </c>
      <c r="U185" s="46">
        <v>0</v>
      </c>
      <c r="V185" s="46">
        <v>0</v>
      </c>
      <c r="W185" s="46">
        <v>785.88</v>
      </c>
      <c r="X185" s="46">
        <v>0</v>
      </c>
      <c r="Y185" s="46">
        <v>785.88</v>
      </c>
      <c r="Z185" s="45">
        <v>24580</v>
      </c>
      <c r="AA185" s="62">
        <f>IFERROR(IF(D185="",AA184,VLOOKUP($F185,'FPO034'!$K$9:$R$251,6,FALSE)),"--")</f>
        <v>0</v>
      </c>
      <c r="AB185" s="47" t="str">
        <f t="shared" si="3"/>
        <v>Yes</v>
      </c>
      <c r="AC185" s="51">
        <f>IFERROR(IF(D185="",AC184,VLOOKUP($F185,'FPO034'!$K$9:$R$251,7,FALSE)),"--")</f>
        <v>11806.8</v>
      </c>
      <c r="AD185" s="48">
        <f>IFERROR(IF(D185="",AD184,VLOOKUP($F185,'FPO034'!$K$9:$R$251,4,FALSE)),"--")</f>
        <v>42517.43864583</v>
      </c>
      <c r="AE185" s="54"/>
    </row>
    <row r="186" spans="1:31" hidden="1" outlineLevel="2">
      <c r="A186" s="43" t="s">
        <v>26</v>
      </c>
      <c r="B186" s="43" t="s">
        <v>27</v>
      </c>
      <c r="C186" s="43" t="s">
        <v>48</v>
      </c>
      <c r="D186" s="43" t="s">
        <v>403</v>
      </c>
      <c r="E186" s="43" t="s">
        <v>126</v>
      </c>
      <c r="F186" s="43" t="s">
        <v>400</v>
      </c>
      <c r="G186" s="43" t="s">
        <v>401</v>
      </c>
      <c r="H186" s="44">
        <v>42444</v>
      </c>
      <c r="I186" s="43" t="s">
        <v>164</v>
      </c>
      <c r="J186" s="43" t="s">
        <v>54</v>
      </c>
      <c r="K186" s="43" t="s">
        <v>35</v>
      </c>
      <c r="L186" s="43" t="s">
        <v>36</v>
      </c>
      <c r="M186" s="43" t="s">
        <v>51</v>
      </c>
      <c r="N186" s="45">
        <v>40777</v>
      </c>
      <c r="O186" s="45">
        <v>43798</v>
      </c>
      <c r="P186" s="45">
        <v>3021</v>
      </c>
      <c r="Q186" s="46">
        <v>51.05</v>
      </c>
      <c r="R186" s="45">
        <v>0</v>
      </c>
      <c r="S186" s="45">
        <v>0</v>
      </c>
      <c r="T186" s="45">
        <v>0</v>
      </c>
      <c r="U186" s="46">
        <v>0</v>
      </c>
      <c r="V186" s="46">
        <v>0</v>
      </c>
      <c r="W186" s="46">
        <v>51.05</v>
      </c>
      <c r="X186" s="46">
        <v>0</v>
      </c>
      <c r="Y186" s="46">
        <v>51.05</v>
      </c>
      <c r="Z186" s="45">
        <v>24580</v>
      </c>
      <c r="AA186" s="62">
        <f>IFERROR(IF(D186="",AA185,VLOOKUP($F186,'FPO034'!$K$9:$R$251,6,FALSE)),"--")</f>
        <v>0</v>
      </c>
      <c r="AB186" s="47" t="str">
        <f t="shared" si="3"/>
        <v>Yes</v>
      </c>
      <c r="AC186" s="51">
        <f>IFERROR(IF(D186="",AC185,VLOOKUP($F186,'FPO034'!$K$9:$R$251,7,FALSE)),"--")</f>
        <v>11806.8</v>
      </c>
      <c r="AD186" s="48">
        <f>IFERROR(IF(D186="",AD185,VLOOKUP($F186,'FPO034'!$K$9:$R$251,4,FALSE)),"--")</f>
        <v>42517.43864583</v>
      </c>
      <c r="AE186" s="54"/>
    </row>
    <row r="187" spans="1:31" hidden="1" outlineLevel="2">
      <c r="A187" s="43" t="s">
        <v>26</v>
      </c>
      <c r="B187" s="43" t="s">
        <v>27</v>
      </c>
      <c r="C187" s="43" t="s">
        <v>55</v>
      </c>
      <c r="D187" s="43" t="s">
        <v>404</v>
      </c>
      <c r="E187" s="43" t="s">
        <v>126</v>
      </c>
      <c r="F187" s="43" t="s">
        <v>400</v>
      </c>
      <c r="G187" s="43" t="s">
        <v>401</v>
      </c>
      <c r="H187" s="44">
        <v>42444</v>
      </c>
      <c r="I187" s="43" t="s">
        <v>164</v>
      </c>
      <c r="J187" s="43" t="s">
        <v>54</v>
      </c>
      <c r="K187" s="43" t="s">
        <v>35</v>
      </c>
      <c r="L187" s="43" t="s">
        <v>36</v>
      </c>
      <c r="M187" s="43" t="s">
        <v>51</v>
      </c>
      <c r="N187" s="45">
        <v>254766</v>
      </c>
      <c r="O187" s="45">
        <v>293796</v>
      </c>
      <c r="P187" s="45">
        <v>39030</v>
      </c>
      <c r="Q187" s="46">
        <v>659.61</v>
      </c>
      <c r="R187" s="45">
        <v>0</v>
      </c>
      <c r="S187" s="45">
        <v>0</v>
      </c>
      <c r="T187" s="45">
        <v>0</v>
      </c>
      <c r="U187" s="46">
        <v>0</v>
      </c>
      <c r="V187" s="46">
        <v>0</v>
      </c>
      <c r="W187" s="46">
        <v>659.61</v>
      </c>
      <c r="X187" s="46">
        <v>0</v>
      </c>
      <c r="Y187" s="46">
        <v>659.61</v>
      </c>
      <c r="Z187" s="45">
        <v>24580</v>
      </c>
      <c r="AA187" s="62">
        <f>IFERROR(IF(D187="",AA186,VLOOKUP($F187,'FPO034'!$K$9:$R$251,6,FALSE)),"--")</f>
        <v>0</v>
      </c>
      <c r="AB187" s="47" t="str">
        <f t="shared" si="3"/>
        <v>Yes</v>
      </c>
      <c r="AC187" s="51">
        <f>IFERROR(IF(D187="",AC186,VLOOKUP($F187,'FPO034'!$K$9:$R$251,7,FALSE)),"--")</f>
        <v>11806.8</v>
      </c>
      <c r="AD187" s="48">
        <f>IFERROR(IF(D187="",AD186,VLOOKUP($F187,'FPO034'!$K$9:$R$251,4,FALSE)),"--")</f>
        <v>42517.43864583</v>
      </c>
      <c r="AE187" s="54"/>
    </row>
    <row r="188" spans="1:31" hidden="1" outlineLevel="2">
      <c r="A188" s="43" t="s">
        <v>26</v>
      </c>
      <c r="B188" s="43" t="s">
        <v>27</v>
      </c>
      <c r="C188" s="43" t="s">
        <v>60</v>
      </c>
      <c r="D188" s="43" t="s">
        <v>405</v>
      </c>
      <c r="E188" s="43" t="s">
        <v>406</v>
      </c>
      <c r="F188" s="43" t="s">
        <v>400</v>
      </c>
      <c r="G188" s="43" t="s">
        <v>401</v>
      </c>
      <c r="H188" s="44">
        <v>42444</v>
      </c>
      <c r="I188" s="43" t="s">
        <v>164</v>
      </c>
      <c r="J188" s="43" t="s">
        <v>407</v>
      </c>
      <c r="K188" s="43" t="s">
        <v>35</v>
      </c>
      <c r="L188" s="43" t="s">
        <v>36</v>
      </c>
      <c r="M188" s="43" t="s">
        <v>51</v>
      </c>
      <c r="N188" s="45">
        <v>25020</v>
      </c>
      <c r="O188" s="45">
        <v>26444</v>
      </c>
      <c r="P188" s="45">
        <v>1424</v>
      </c>
      <c r="Q188" s="46">
        <v>24.07</v>
      </c>
      <c r="R188" s="45">
        <v>0</v>
      </c>
      <c r="S188" s="45">
        <v>0</v>
      </c>
      <c r="T188" s="45">
        <v>0</v>
      </c>
      <c r="U188" s="46">
        <v>0</v>
      </c>
      <c r="V188" s="46">
        <v>0</v>
      </c>
      <c r="W188" s="46">
        <v>24.07</v>
      </c>
      <c r="X188" s="46">
        <v>0</v>
      </c>
      <c r="Y188" s="46">
        <v>24.07</v>
      </c>
      <c r="Z188" s="45">
        <v>24580</v>
      </c>
      <c r="AA188" s="62">
        <f>IFERROR(IF(D188="",AA187,VLOOKUP($F188,'FPO034'!$K$9:$R$251,6,FALSE)),"--")</f>
        <v>0</v>
      </c>
      <c r="AB188" s="47" t="str">
        <f t="shared" si="3"/>
        <v>Yes</v>
      </c>
      <c r="AC188" s="51">
        <f>IFERROR(IF(D188="",AC187,VLOOKUP($F188,'FPO034'!$K$9:$R$251,7,FALSE)),"--")</f>
        <v>11806.8</v>
      </c>
      <c r="AD188" s="48">
        <f>IFERROR(IF(D188="",AD187,VLOOKUP($F188,'FPO034'!$K$9:$R$251,4,FALSE)),"--")</f>
        <v>42517.43864583</v>
      </c>
      <c r="AE188" s="54"/>
    </row>
    <row r="189" spans="1:31" hidden="1" outlineLevel="2">
      <c r="A189" s="43" t="s">
        <v>26</v>
      </c>
      <c r="B189" s="43" t="s">
        <v>27</v>
      </c>
      <c r="C189" s="43" t="s">
        <v>48</v>
      </c>
      <c r="D189" s="43" t="s">
        <v>408</v>
      </c>
      <c r="E189" s="43" t="s">
        <v>126</v>
      </c>
      <c r="F189" s="43" t="s">
        <v>400</v>
      </c>
      <c r="G189" s="43" t="s">
        <v>401</v>
      </c>
      <c r="H189" s="44">
        <v>42444</v>
      </c>
      <c r="I189" s="43" t="s">
        <v>164</v>
      </c>
      <c r="J189" s="43" t="s">
        <v>54</v>
      </c>
      <c r="K189" s="43" t="s">
        <v>35</v>
      </c>
      <c r="L189" s="43" t="s">
        <v>36</v>
      </c>
      <c r="M189" s="43" t="s">
        <v>51</v>
      </c>
      <c r="N189" s="45">
        <v>18949</v>
      </c>
      <c r="O189" s="45">
        <v>19898</v>
      </c>
      <c r="P189" s="45">
        <v>949</v>
      </c>
      <c r="Q189" s="46">
        <v>16.04</v>
      </c>
      <c r="R189" s="45">
        <v>0</v>
      </c>
      <c r="S189" s="45">
        <v>0</v>
      </c>
      <c r="T189" s="45">
        <v>0</v>
      </c>
      <c r="U189" s="46">
        <v>0</v>
      </c>
      <c r="V189" s="46">
        <v>0</v>
      </c>
      <c r="W189" s="46">
        <v>16.04</v>
      </c>
      <c r="X189" s="46">
        <v>0</v>
      </c>
      <c r="Y189" s="46">
        <v>16.04</v>
      </c>
      <c r="Z189" s="45">
        <v>24580</v>
      </c>
      <c r="AA189" s="62">
        <f>IFERROR(IF(D189="",AA188,VLOOKUP($F189,'FPO034'!$K$9:$R$251,6,FALSE)),"--")</f>
        <v>0</v>
      </c>
      <c r="AB189" s="47" t="str">
        <f t="shared" si="3"/>
        <v>Yes</v>
      </c>
      <c r="AC189" s="51">
        <f>IFERROR(IF(D189="",AC188,VLOOKUP($F189,'FPO034'!$K$9:$R$251,7,FALSE)),"--")</f>
        <v>11806.8</v>
      </c>
      <c r="AD189" s="48">
        <f>IFERROR(IF(D189="",AD188,VLOOKUP($F189,'FPO034'!$K$9:$R$251,4,FALSE)),"--")</f>
        <v>42517.43864583</v>
      </c>
      <c r="AE189" s="54"/>
    </row>
    <row r="190" spans="1:31" hidden="1" outlineLevel="2">
      <c r="A190" s="43" t="s">
        <v>26</v>
      </c>
      <c r="B190" s="43" t="s">
        <v>27</v>
      </c>
      <c r="C190" s="43" t="s">
        <v>263</v>
      </c>
      <c r="D190" s="43" t="s">
        <v>409</v>
      </c>
      <c r="E190" s="43" t="s">
        <v>126</v>
      </c>
      <c r="F190" s="43" t="s">
        <v>400</v>
      </c>
      <c r="G190" s="43" t="s">
        <v>401</v>
      </c>
      <c r="H190" s="44">
        <v>42444</v>
      </c>
      <c r="I190" s="43" t="s">
        <v>164</v>
      </c>
      <c r="J190" s="43" t="s">
        <v>54</v>
      </c>
      <c r="K190" s="43" t="s">
        <v>35</v>
      </c>
      <c r="L190" s="43" t="s">
        <v>36</v>
      </c>
      <c r="M190" s="43" t="s">
        <v>51</v>
      </c>
      <c r="N190" s="45">
        <v>8530</v>
      </c>
      <c r="O190" s="45">
        <v>9468</v>
      </c>
      <c r="P190" s="45">
        <v>938</v>
      </c>
      <c r="Q190" s="46">
        <v>15.85</v>
      </c>
      <c r="R190" s="45">
        <v>1712</v>
      </c>
      <c r="S190" s="45">
        <v>1835</v>
      </c>
      <c r="T190" s="45">
        <v>123</v>
      </c>
      <c r="U190" s="46">
        <v>7.36</v>
      </c>
      <c r="V190" s="46">
        <v>0</v>
      </c>
      <c r="W190" s="46">
        <v>23.21</v>
      </c>
      <c r="X190" s="46">
        <v>0</v>
      </c>
      <c r="Y190" s="46">
        <v>23.21</v>
      </c>
      <c r="Z190" s="45">
        <v>24580</v>
      </c>
      <c r="AA190" s="62">
        <f>IFERROR(IF(D190="",AA189,VLOOKUP($F190,'FPO034'!$K$9:$R$251,6,FALSE)),"--")</f>
        <v>0</v>
      </c>
      <c r="AB190" s="47" t="str">
        <f t="shared" si="3"/>
        <v>Yes</v>
      </c>
      <c r="AC190" s="51">
        <f>IFERROR(IF(D190="",AC189,VLOOKUP($F190,'FPO034'!$K$9:$R$251,7,FALSE)),"--")</f>
        <v>11806.8</v>
      </c>
      <c r="AD190" s="48">
        <f>IFERROR(IF(D190="",AD189,VLOOKUP($F190,'FPO034'!$K$9:$R$251,4,FALSE)),"--")</f>
        <v>42517.43864583</v>
      </c>
      <c r="AE190" s="54"/>
    </row>
    <row r="191" spans="1:31" hidden="1" outlineLevel="2">
      <c r="A191" s="43" t="s">
        <v>26</v>
      </c>
      <c r="B191" s="43" t="s">
        <v>27</v>
      </c>
      <c r="C191" s="43" t="s">
        <v>98</v>
      </c>
      <c r="D191" s="43" t="s">
        <v>410</v>
      </c>
      <c r="E191" s="43" t="s">
        <v>411</v>
      </c>
      <c r="F191" s="43" t="s">
        <v>400</v>
      </c>
      <c r="G191" s="43" t="s">
        <v>401</v>
      </c>
      <c r="H191" s="44">
        <v>42174</v>
      </c>
      <c r="I191" s="43" t="s">
        <v>90</v>
      </c>
      <c r="J191" s="43" t="s">
        <v>412</v>
      </c>
      <c r="K191" s="43" t="s">
        <v>35</v>
      </c>
      <c r="L191" s="43" t="s">
        <v>36</v>
      </c>
      <c r="M191" s="43" t="s">
        <v>51</v>
      </c>
      <c r="N191" s="45">
        <v>33047</v>
      </c>
      <c r="O191" s="45">
        <v>34920</v>
      </c>
      <c r="P191" s="45">
        <v>1873</v>
      </c>
      <c r="Q191" s="46">
        <v>31.65</v>
      </c>
      <c r="R191" s="45">
        <v>4438</v>
      </c>
      <c r="S191" s="45">
        <v>5496</v>
      </c>
      <c r="T191" s="45">
        <v>1058</v>
      </c>
      <c r="U191" s="46">
        <v>63.27</v>
      </c>
      <c r="V191" s="46">
        <v>0</v>
      </c>
      <c r="W191" s="46">
        <v>94.92</v>
      </c>
      <c r="X191" s="46">
        <v>0</v>
      </c>
      <c r="Y191" s="46">
        <v>94.92</v>
      </c>
      <c r="Z191" s="45">
        <v>24580</v>
      </c>
      <c r="AA191" s="62">
        <f>IFERROR(IF(D191="",AA190,VLOOKUP($F191,'FPO034'!$K$9:$R$251,6,FALSE)),"--")</f>
        <v>0</v>
      </c>
      <c r="AB191" s="47" t="str">
        <f t="shared" si="3"/>
        <v>Yes</v>
      </c>
      <c r="AC191" s="51">
        <f>IFERROR(IF(D191="",AC190,VLOOKUP($F191,'FPO034'!$K$9:$R$251,7,FALSE)),"--")</f>
        <v>11806.8</v>
      </c>
      <c r="AD191" s="48">
        <f>IFERROR(IF(D191="",AD190,VLOOKUP($F191,'FPO034'!$K$9:$R$251,4,FALSE)),"--")</f>
        <v>42517.43864583</v>
      </c>
      <c r="AE191" s="54"/>
    </row>
    <row r="192" spans="1:31" hidden="1" outlineLevel="2">
      <c r="A192" s="43" t="s">
        <v>26</v>
      </c>
      <c r="B192" s="43" t="s">
        <v>27</v>
      </c>
      <c r="C192" s="43" t="s">
        <v>48</v>
      </c>
      <c r="D192" s="43" t="s">
        <v>413</v>
      </c>
      <c r="E192" s="43" t="s">
        <v>126</v>
      </c>
      <c r="F192" s="43" t="s">
        <v>400</v>
      </c>
      <c r="G192" s="43" t="s">
        <v>401</v>
      </c>
      <c r="H192" s="44">
        <v>42444</v>
      </c>
      <c r="I192" s="43" t="s">
        <v>164</v>
      </c>
      <c r="J192" s="43" t="s">
        <v>54</v>
      </c>
      <c r="K192" s="43" t="s">
        <v>35</v>
      </c>
      <c r="L192" s="43" t="s">
        <v>36</v>
      </c>
      <c r="M192" s="43" t="s">
        <v>51</v>
      </c>
      <c r="N192" s="45">
        <v>5590</v>
      </c>
      <c r="O192" s="45">
        <v>6106</v>
      </c>
      <c r="P192" s="45">
        <v>516</v>
      </c>
      <c r="Q192" s="46">
        <v>8.7200000000000006</v>
      </c>
      <c r="R192" s="45">
        <v>0</v>
      </c>
      <c r="S192" s="45">
        <v>0</v>
      </c>
      <c r="T192" s="45">
        <v>0</v>
      </c>
      <c r="U192" s="46">
        <v>0</v>
      </c>
      <c r="V192" s="46">
        <v>0</v>
      </c>
      <c r="W192" s="46">
        <v>8.7200000000000006</v>
      </c>
      <c r="X192" s="46">
        <v>0</v>
      </c>
      <c r="Y192" s="46">
        <v>8.7200000000000006</v>
      </c>
      <c r="Z192" s="45">
        <v>24580</v>
      </c>
      <c r="AA192" s="62">
        <f>IFERROR(IF(D192="",AA191,VLOOKUP($F192,'FPO034'!$K$9:$R$251,6,FALSE)),"--")</f>
        <v>0</v>
      </c>
      <c r="AB192" s="47" t="str">
        <f t="shared" si="3"/>
        <v>Yes</v>
      </c>
      <c r="AC192" s="51">
        <f>IFERROR(IF(D192="",AC191,VLOOKUP($F192,'FPO034'!$K$9:$R$251,7,FALSE)),"--")</f>
        <v>11806.8</v>
      </c>
      <c r="AD192" s="48">
        <f>IFERROR(IF(D192="",AD191,VLOOKUP($F192,'FPO034'!$K$9:$R$251,4,FALSE)),"--")</f>
        <v>42517.43864583</v>
      </c>
      <c r="AE192" s="54"/>
    </row>
    <row r="193" spans="1:31" outlineLevel="1" collapsed="1">
      <c r="A193" s="43"/>
      <c r="B193" s="43"/>
      <c r="C193" s="43"/>
      <c r="D193" s="43"/>
      <c r="E193" s="43"/>
      <c r="F193" s="60" t="s">
        <v>1344</v>
      </c>
      <c r="G193" s="43"/>
      <c r="H193" s="44"/>
      <c r="I193" s="43"/>
      <c r="J193" s="43"/>
      <c r="K193" s="43"/>
      <c r="L193" s="43"/>
      <c r="M193" s="43"/>
      <c r="N193" s="45"/>
      <c r="O193" s="45"/>
      <c r="P193" s="45"/>
      <c r="Q193" s="46"/>
      <c r="R193" s="45"/>
      <c r="S193" s="45"/>
      <c r="T193" s="45"/>
      <c r="U193" s="46"/>
      <c r="V193" s="46"/>
      <c r="W193" s="46"/>
      <c r="X193" s="46"/>
      <c r="Y193" s="46">
        <f>SUBTOTAL(9,Y184:Y192)</f>
        <v>2250.5700000000002</v>
      </c>
      <c r="Z193" s="45"/>
      <c r="AA193" s="62">
        <f>IFERROR(IF(D193="",AA192,VLOOKUP($F193,'FPO034'!$K$9:$R$251,6,FALSE)),"--")</f>
        <v>0</v>
      </c>
      <c r="AB193" s="47" t="str">
        <f t="shared" si="3"/>
        <v>Yes</v>
      </c>
      <c r="AC193" s="51">
        <f>IFERROR(IF(D193="",AC192,VLOOKUP($F193,'FPO034'!$K$9:$R$251,7,FALSE)),"--")</f>
        <v>11806.8</v>
      </c>
      <c r="AD193" s="48">
        <f>IFERROR(IF(D193="",AD192,VLOOKUP($F193,'FPO034'!$K$9:$R$251,4,FALSE)),"--")</f>
        <v>42517.43864583</v>
      </c>
      <c r="AE193" s="54"/>
    </row>
    <row r="194" spans="1:31" hidden="1" outlineLevel="2">
      <c r="A194" s="43" t="s">
        <v>26</v>
      </c>
      <c r="B194" s="43" t="s">
        <v>27</v>
      </c>
      <c r="C194" s="43" t="s">
        <v>249</v>
      </c>
      <c r="D194" s="43" t="s">
        <v>414</v>
      </c>
      <c r="E194" s="43" t="s">
        <v>196</v>
      </c>
      <c r="F194" s="43" t="s">
        <v>415</v>
      </c>
      <c r="G194" s="43" t="s">
        <v>416</v>
      </c>
      <c r="H194" s="44">
        <v>42180</v>
      </c>
      <c r="I194" s="43" t="s">
        <v>90</v>
      </c>
      <c r="J194" s="43" t="s">
        <v>58</v>
      </c>
      <c r="K194" s="43" t="s">
        <v>35</v>
      </c>
      <c r="L194" s="43" t="s">
        <v>36</v>
      </c>
      <c r="M194" s="43" t="s">
        <v>42</v>
      </c>
      <c r="N194" s="45">
        <v>11793</v>
      </c>
      <c r="O194" s="45">
        <v>14789</v>
      </c>
      <c r="P194" s="45">
        <v>2996</v>
      </c>
      <c r="Q194" s="46">
        <v>50.63</v>
      </c>
      <c r="R194" s="45">
        <v>0</v>
      </c>
      <c r="S194" s="45">
        <v>0</v>
      </c>
      <c r="T194" s="45">
        <v>0</v>
      </c>
      <c r="U194" s="46">
        <v>0</v>
      </c>
      <c r="V194" s="46">
        <v>0</v>
      </c>
      <c r="W194" s="46">
        <v>50.63</v>
      </c>
      <c r="X194" s="46">
        <v>0</v>
      </c>
      <c r="Y194" s="46">
        <v>50.63</v>
      </c>
      <c r="Z194" s="45">
        <v>24580</v>
      </c>
      <c r="AA194" s="62">
        <f>IFERROR(IF(D194="",AA193,VLOOKUP($F194,'FPO034'!$K$9:$R$251,6,FALSE)),"--")</f>
        <v>1446.34</v>
      </c>
      <c r="AB194" s="47" t="str">
        <f t="shared" ref="AB194:AB257" si="4">IF(Y194="--","--",IF(Y194&gt;AA194,"Yes","--"))</f>
        <v>--</v>
      </c>
      <c r="AC194" s="51">
        <f>IFERROR(IF(D194="",AC193,VLOOKUP($F194,'FPO034'!$K$9:$R$251,7,FALSE)),"--")</f>
        <v>1446.34</v>
      </c>
      <c r="AD194" s="48">
        <f>IFERROR(IF(D194="",AD193,VLOOKUP($F194,'FPO034'!$K$9:$R$251,4,FALSE)),"--")</f>
        <v>42517.637939810003</v>
      </c>
      <c r="AE194" s="54"/>
    </row>
    <row r="195" spans="1:31" hidden="1" outlineLevel="2">
      <c r="A195" s="43" t="s">
        <v>26</v>
      </c>
      <c r="B195" s="43" t="s">
        <v>27</v>
      </c>
      <c r="C195" s="43" t="s">
        <v>249</v>
      </c>
      <c r="D195" s="43" t="s">
        <v>417</v>
      </c>
      <c r="E195" s="43" t="s">
        <v>418</v>
      </c>
      <c r="F195" s="43" t="s">
        <v>415</v>
      </c>
      <c r="G195" s="43" t="s">
        <v>416</v>
      </c>
      <c r="H195" s="44">
        <v>42180</v>
      </c>
      <c r="I195" s="43" t="s">
        <v>90</v>
      </c>
      <c r="J195" s="43" t="s">
        <v>419</v>
      </c>
      <c r="K195" s="43" t="s">
        <v>35</v>
      </c>
      <c r="L195" s="43" t="s">
        <v>36</v>
      </c>
      <c r="M195" s="43" t="s">
        <v>59</v>
      </c>
      <c r="N195" s="45">
        <v>13028</v>
      </c>
      <c r="O195" s="45">
        <v>14646</v>
      </c>
      <c r="P195" s="45">
        <v>1618</v>
      </c>
      <c r="Q195" s="46">
        <v>27.34</v>
      </c>
      <c r="R195" s="45">
        <v>0</v>
      </c>
      <c r="S195" s="45">
        <v>0</v>
      </c>
      <c r="T195" s="45">
        <v>0</v>
      </c>
      <c r="U195" s="46">
        <v>0</v>
      </c>
      <c r="V195" s="46">
        <v>0</v>
      </c>
      <c r="W195" s="46">
        <v>27.34</v>
      </c>
      <c r="X195" s="46">
        <v>0</v>
      </c>
      <c r="Y195" s="46">
        <v>27.34</v>
      </c>
      <c r="Z195" s="45">
        <v>24580</v>
      </c>
      <c r="AA195" s="62">
        <f>IFERROR(IF(D195="",AA194,VLOOKUP($F195,'FPO034'!$K$9:$R$251,6,FALSE)),"--")</f>
        <v>1446.34</v>
      </c>
      <c r="AB195" s="47" t="str">
        <f t="shared" si="4"/>
        <v>--</v>
      </c>
      <c r="AC195" s="51">
        <f>IFERROR(IF(D195="",AC194,VLOOKUP($F195,'FPO034'!$K$9:$R$251,7,FALSE)),"--")</f>
        <v>1446.34</v>
      </c>
      <c r="AD195" s="48">
        <f>IFERROR(IF(D195="",AD194,VLOOKUP($F195,'FPO034'!$K$9:$R$251,4,FALSE)),"--")</f>
        <v>42517.637939810003</v>
      </c>
      <c r="AE195" s="54"/>
    </row>
    <row r="196" spans="1:31" outlineLevel="1" collapsed="1">
      <c r="A196" s="43"/>
      <c r="B196" s="43"/>
      <c r="C196" s="43"/>
      <c r="D196" s="43"/>
      <c r="E196" s="43"/>
      <c r="F196" s="60" t="s">
        <v>1345</v>
      </c>
      <c r="G196" s="43"/>
      <c r="H196" s="44"/>
      <c r="I196" s="43"/>
      <c r="J196" s="43"/>
      <c r="K196" s="43"/>
      <c r="L196" s="43"/>
      <c r="M196" s="43"/>
      <c r="N196" s="45"/>
      <c r="O196" s="45"/>
      <c r="P196" s="45"/>
      <c r="Q196" s="46"/>
      <c r="R196" s="45"/>
      <c r="S196" s="45"/>
      <c r="T196" s="45"/>
      <c r="U196" s="46"/>
      <c r="V196" s="46"/>
      <c r="W196" s="46"/>
      <c r="X196" s="46"/>
      <c r="Y196" s="46">
        <f>SUBTOTAL(9,Y194:Y195)</f>
        <v>77.97</v>
      </c>
      <c r="Z196" s="45"/>
      <c r="AA196" s="62">
        <f>IFERROR(IF(D196="",AA195,VLOOKUP($F196,'FPO034'!$K$9:$R$251,6,FALSE)),"--")</f>
        <v>1446.34</v>
      </c>
      <c r="AB196" s="47" t="str">
        <f t="shared" si="4"/>
        <v>--</v>
      </c>
      <c r="AC196" s="51">
        <f>IFERROR(IF(D196="",AC195,VLOOKUP($F196,'FPO034'!$K$9:$R$251,7,FALSE)),"--")</f>
        <v>1446.34</v>
      </c>
      <c r="AD196" s="48">
        <f>IFERROR(IF(D196="",AD195,VLOOKUP($F196,'FPO034'!$K$9:$R$251,4,FALSE)),"--")</f>
        <v>42517.637939810003</v>
      </c>
      <c r="AE196" s="54"/>
    </row>
    <row r="197" spans="1:31" hidden="1" outlineLevel="2">
      <c r="A197" s="43" t="s">
        <v>26</v>
      </c>
      <c r="B197" s="43" t="s">
        <v>27</v>
      </c>
      <c r="C197" s="43" t="s">
        <v>98</v>
      </c>
      <c r="D197" s="43" t="s">
        <v>420</v>
      </c>
      <c r="E197" s="43" t="s">
        <v>421</v>
      </c>
      <c r="F197" s="43" t="s">
        <v>422</v>
      </c>
      <c r="G197" s="43" t="s">
        <v>423</v>
      </c>
      <c r="H197" s="44">
        <v>42382</v>
      </c>
      <c r="I197" s="43" t="s">
        <v>164</v>
      </c>
      <c r="J197" s="43" t="s">
        <v>424</v>
      </c>
      <c r="K197" s="43" t="s">
        <v>35</v>
      </c>
      <c r="L197" s="43" t="s">
        <v>36</v>
      </c>
      <c r="M197" s="43" t="s">
        <v>51</v>
      </c>
      <c r="N197" s="45">
        <v>54802</v>
      </c>
      <c r="O197" s="45">
        <v>63639</v>
      </c>
      <c r="P197" s="45">
        <v>8837</v>
      </c>
      <c r="Q197" s="46">
        <v>149.35</v>
      </c>
      <c r="R197" s="45">
        <v>33324</v>
      </c>
      <c r="S197" s="45">
        <v>39211</v>
      </c>
      <c r="T197" s="45">
        <v>5887</v>
      </c>
      <c r="U197" s="46">
        <v>352.04</v>
      </c>
      <c r="V197" s="46">
        <v>0</v>
      </c>
      <c r="W197" s="46">
        <v>501.39</v>
      </c>
      <c r="X197" s="46">
        <v>0</v>
      </c>
      <c r="Y197" s="46">
        <v>501.39</v>
      </c>
      <c r="Z197" s="45">
        <v>24580</v>
      </c>
      <c r="AA197" s="62">
        <f>IFERROR(IF(D197="",AA196,VLOOKUP($F197,'FPO034'!$K$9:$R$251,6,FALSE)),"--")</f>
        <v>1232.77</v>
      </c>
      <c r="AB197" s="47" t="str">
        <f t="shared" si="4"/>
        <v>--</v>
      </c>
      <c r="AC197" s="51">
        <f>IFERROR(IF(D197="",AC196,VLOOKUP($F197,'FPO034'!$K$9:$R$251,7,FALSE)),"--")</f>
        <v>4464.72</v>
      </c>
      <c r="AD197" s="48">
        <f>IFERROR(IF(D197="",AD196,VLOOKUP($F197,'FPO034'!$K$9:$R$251,4,FALSE)),"--")</f>
        <v>42523.604652770002</v>
      </c>
      <c r="AE197" s="54"/>
    </row>
    <row r="198" spans="1:31" outlineLevel="1" collapsed="1">
      <c r="A198" s="43"/>
      <c r="B198" s="43"/>
      <c r="C198" s="43"/>
      <c r="D198" s="43"/>
      <c r="E198" s="43"/>
      <c r="F198" s="60" t="s">
        <v>1346</v>
      </c>
      <c r="G198" s="43"/>
      <c r="H198" s="44"/>
      <c r="I198" s="43"/>
      <c r="J198" s="43"/>
      <c r="K198" s="43"/>
      <c r="L198" s="43"/>
      <c r="M198" s="43"/>
      <c r="N198" s="45"/>
      <c r="O198" s="45"/>
      <c r="P198" s="45"/>
      <c r="Q198" s="46"/>
      <c r="R198" s="45"/>
      <c r="S198" s="45"/>
      <c r="T198" s="45"/>
      <c r="U198" s="46"/>
      <c r="V198" s="46"/>
      <c r="W198" s="46"/>
      <c r="X198" s="46"/>
      <c r="Y198" s="46">
        <f>SUBTOTAL(9,Y197:Y197)</f>
        <v>501.39</v>
      </c>
      <c r="Z198" s="45"/>
      <c r="AA198" s="62">
        <f>IFERROR(IF(D198="",AA197,VLOOKUP($F198,'FPO034'!$K$9:$R$251,6,FALSE)),"--")</f>
        <v>1232.77</v>
      </c>
      <c r="AB198" s="47" t="str">
        <f t="shared" si="4"/>
        <v>--</v>
      </c>
      <c r="AC198" s="51">
        <f>IFERROR(IF(D198="",AC197,VLOOKUP($F198,'FPO034'!$K$9:$R$251,7,FALSE)),"--")</f>
        <v>4464.72</v>
      </c>
      <c r="AD198" s="48">
        <f>IFERROR(IF(D198="",AD197,VLOOKUP($F198,'FPO034'!$K$9:$R$251,4,FALSE)),"--")</f>
        <v>42523.604652770002</v>
      </c>
      <c r="AE198" s="54"/>
    </row>
    <row r="199" spans="1:31" hidden="1" outlineLevel="2">
      <c r="A199" s="43" t="s">
        <v>26</v>
      </c>
      <c r="B199" s="43" t="s">
        <v>27</v>
      </c>
      <c r="C199" s="43" t="s">
        <v>98</v>
      </c>
      <c r="D199" s="43" t="s">
        <v>425</v>
      </c>
      <c r="E199" s="43" t="s">
        <v>426</v>
      </c>
      <c r="F199" s="43" t="s">
        <v>427</v>
      </c>
      <c r="G199" s="43" t="s">
        <v>428</v>
      </c>
      <c r="H199" s="44">
        <v>42326</v>
      </c>
      <c r="I199" s="43" t="s">
        <v>164</v>
      </c>
      <c r="J199" s="43" t="s">
        <v>424</v>
      </c>
      <c r="K199" s="43" t="s">
        <v>35</v>
      </c>
      <c r="L199" s="43" t="s">
        <v>36</v>
      </c>
      <c r="M199" s="43" t="s">
        <v>37</v>
      </c>
      <c r="N199" s="45">
        <v>102041</v>
      </c>
      <c r="O199" s="45">
        <v>107419</v>
      </c>
      <c r="P199" s="45">
        <v>5378</v>
      </c>
      <c r="Q199" s="46">
        <v>90.89</v>
      </c>
      <c r="R199" s="45">
        <v>70416</v>
      </c>
      <c r="S199" s="45">
        <v>75653</v>
      </c>
      <c r="T199" s="45">
        <v>5237</v>
      </c>
      <c r="U199" s="46">
        <v>313.17</v>
      </c>
      <c r="V199" s="46">
        <v>0</v>
      </c>
      <c r="W199" s="46">
        <v>404.06</v>
      </c>
      <c r="X199" s="46">
        <v>0</v>
      </c>
      <c r="Y199" s="46">
        <v>404.06</v>
      </c>
      <c r="Z199" s="45">
        <v>24580</v>
      </c>
      <c r="AA199" s="62">
        <f>IFERROR(IF(D199="",AA198,VLOOKUP($F199,'FPO034'!$K$9:$R$251,6,FALSE)),"--")</f>
        <v>2000.21</v>
      </c>
      <c r="AB199" s="47" t="str">
        <f t="shared" si="4"/>
        <v>--</v>
      </c>
      <c r="AC199" s="51">
        <f>IFERROR(IF(D199="",AC198,VLOOKUP($F199,'FPO034'!$K$9:$R$251,7,FALSE)),"--")</f>
        <v>6821.1</v>
      </c>
      <c r="AD199" s="48">
        <f>IFERROR(IF(D199="",AD198,VLOOKUP($F199,'FPO034'!$K$9:$R$251,4,FALSE)),"--")</f>
        <v>42523.60921296</v>
      </c>
      <c r="AE199" s="54"/>
    </row>
    <row r="200" spans="1:31" outlineLevel="1" collapsed="1">
      <c r="A200" s="43"/>
      <c r="B200" s="43"/>
      <c r="C200" s="43"/>
      <c r="D200" s="43"/>
      <c r="E200" s="43"/>
      <c r="F200" s="60" t="s">
        <v>1347</v>
      </c>
      <c r="G200" s="43"/>
      <c r="H200" s="44"/>
      <c r="I200" s="43"/>
      <c r="J200" s="43"/>
      <c r="K200" s="43"/>
      <c r="L200" s="43"/>
      <c r="M200" s="43"/>
      <c r="N200" s="45"/>
      <c r="O200" s="45"/>
      <c r="P200" s="45"/>
      <c r="Q200" s="46"/>
      <c r="R200" s="45"/>
      <c r="S200" s="45"/>
      <c r="T200" s="45"/>
      <c r="U200" s="46"/>
      <c r="V200" s="46"/>
      <c r="W200" s="46"/>
      <c r="X200" s="46"/>
      <c r="Y200" s="46">
        <f>SUBTOTAL(9,Y199:Y199)</f>
        <v>404.06</v>
      </c>
      <c r="Z200" s="45"/>
      <c r="AA200" s="62">
        <f>IFERROR(IF(D200="",AA199,VLOOKUP($F200,'FPO034'!$K$9:$R$251,6,FALSE)),"--")</f>
        <v>2000.21</v>
      </c>
      <c r="AB200" s="47" t="str">
        <f t="shared" si="4"/>
        <v>--</v>
      </c>
      <c r="AC200" s="51">
        <f>IFERROR(IF(D200="",AC199,VLOOKUP($F200,'FPO034'!$K$9:$R$251,7,FALSE)),"--")</f>
        <v>6821.1</v>
      </c>
      <c r="AD200" s="48">
        <f>IFERROR(IF(D200="",AD199,VLOOKUP($F200,'FPO034'!$K$9:$R$251,4,FALSE)),"--")</f>
        <v>42523.60921296</v>
      </c>
      <c r="AE200" s="54"/>
    </row>
    <row r="201" spans="1:31" hidden="1" outlineLevel="2">
      <c r="A201" s="43" t="s">
        <v>26</v>
      </c>
      <c r="B201" s="43" t="s">
        <v>27</v>
      </c>
      <c r="C201" s="43" t="s">
        <v>98</v>
      </c>
      <c r="D201" s="43" t="s">
        <v>429</v>
      </c>
      <c r="E201" s="43" t="s">
        <v>426</v>
      </c>
      <c r="F201" s="43" t="s">
        <v>430</v>
      </c>
      <c r="G201" s="43" t="s">
        <v>431</v>
      </c>
      <c r="H201" s="44">
        <v>42487</v>
      </c>
      <c r="I201" s="43" t="s">
        <v>50</v>
      </c>
      <c r="J201" s="43" t="s">
        <v>424</v>
      </c>
      <c r="K201" s="43" t="s">
        <v>35</v>
      </c>
      <c r="L201" s="43" t="s">
        <v>36</v>
      </c>
      <c r="M201" s="43" t="s">
        <v>51</v>
      </c>
      <c r="N201" s="45">
        <v>35334</v>
      </c>
      <c r="O201" s="45">
        <v>41960</v>
      </c>
      <c r="P201" s="45">
        <v>6626</v>
      </c>
      <c r="Q201" s="46">
        <v>111.98</v>
      </c>
      <c r="R201" s="45">
        <v>24614</v>
      </c>
      <c r="S201" s="45">
        <v>27242</v>
      </c>
      <c r="T201" s="45">
        <v>2628</v>
      </c>
      <c r="U201" s="46">
        <v>157.15</v>
      </c>
      <c r="V201" s="46">
        <v>0</v>
      </c>
      <c r="W201" s="46">
        <v>269.13</v>
      </c>
      <c r="X201" s="46">
        <v>0</v>
      </c>
      <c r="Y201" s="46">
        <v>269.13</v>
      </c>
      <c r="Z201" s="45">
        <v>24580</v>
      </c>
      <c r="AA201" s="62">
        <f>IFERROR(IF(D201="",AA200,VLOOKUP($F201,'FPO034'!$K$9:$R$251,6,FALSE)),"--")</f>
        <v>1130.32</v>
      </c>
      <c r="AB201" s="47" t="str">
        <f t="shared" si="4"/>
        <v>--</v>
      </c>
      <c r="AC201" s="51">
        <f>IFERROR(IF(D201="",AC200,VLOOKUP($F201,'FPO034'!$K$9:$R$251,7,FALSE)),"--")</f>
        <v>2976.48</v>
      </c>
      <c r="AD201" s="48">
        <f>IFERROR(IF(D201="",AD200,VLOOKUP($F201,'FPO034'!$K$9:$R$251,4,FALSE)),"--")</f>
        <v>42523.612083330001</v>
      </c>
      <c r="AE201" s="54"/>
    </row>
    <row r="202" spans="1:31" outlineLevel="1" collapsed="1">
      <c r="A202" s="43"/>
      <c r="B202" s="43"/>
      <c r="C202" s="43"/>
      <c r="D202" s="43"/>
      <c r="E202" s="43"/>
      <c r="F202" s="60" t="s">
        <v>1348</v>
      </c>
      <c r="G202" s="43"/>
      <c r="H202" s="44"/>
      <c r="I202" s="43"/>
      <c r="J202" s="43"/>
      <c r="K202" s="43"/>
      <c r="L202" s="43"/>
      <c r="M202" s="43"/>
      <c r="N202" s="45"/>
      <c r="O202" s="45"/>
      <c r="P202" s="45"/>
      <c r="Q202" s="46"/>
      <c r="R202" s="45"/>
      <c r="S202" s="45"/>
      <c r="T202" s="45"/>
      <c r="U202" s="46"/>
      <c r="V202" s="46"/>
      <c r="W202" s="46"/>
      <c r="X202" s="46"/>
      <c r="Y202" s="46">
        <f>SUBTOTAL(9,Y201:Y201)</f>
        <v>269.13</v>
      </c>
      <c r="Z202" s="45"/>
      <c r="AA202" s="62">
        <f>IFERROR(IF(D202="",AA201,VLOOKUP($F202,'FPO034'!$K$9:$R$251,6,FALSE)),"--")</f>
        <v>1130.32</v>
      </c>
      <c r="AB202" s="47" t="str">
        <f t="shared" si="4"/>
        <v>--</v>
      </c>
      <c r="AC202" s="51">
        <f>IFERROR(IF(D202="",AC201,VLOOKUP($F202,'FPO034'!$K$9:$R$251,7,FALSE)),"--")</f>
        <v>2976.48</v>
      </c>
      <c r="AD202" s="48">
        <f>IFERROR(IF(D202="",AD201,VLOOKUP($F202,'FPO034'!$K$9:$R$251,4,FALSE)),"--")</f>
        <v>42523.612083330001</v>
      </c>
      <c r="AE202" s="54"/>
    </row>
    <row r="203" spans="1:31" hidden="1" outlineLevel="2">
      <c r="A203" s="43" t="s">
        <v>26</v>
      </c>
      <c r="B203" s="43" t="s">
        <v>27</v>
      </c>
      <c r="C203" s="43" t="s">
        <v>432</v>
      </c>
      <c r="D203" s="43" t="s">
        <v>433</v>
      </c>
      <c r="E203" s="43" t="s">
        <v>335</v>
      </c>
      <c r="F203" s="43" t="s">
        <v>434</v>
      </c>
      <c r="G203" s="43" t="s">
        <v>435</v>
      </c>
      <c r="H203" s="44">
        <v>42410</v>
      </c>
      <c r="I203" s="43"/>
      <c r="J203" s="43" t="s">
        <v>436</v>
      </c>
      <c r="K203" s="43" t="s">
        <v>47</v>
      </c>
      <c r="L203" s="43" t="s">
        <v>36</v>
      </c>
      <c r="M203" s="43" t="s">
        <v>37</v>
      </c>
      <c r="N203" s="45">
        <v>120240</v>
      </c>
      <c r="O203" s="45">
        <v>120723</v>
      </c>
      <c r="P203" s="45">
        <v>483</v>
      </c>
      <c r="Q203" s="46">
        <v>13.28</v>
      </c>
      <c r="R203" s="45">
        <v>0</v>
      </c>
      <c r="S203" s="45">
        <v>0</v>
      </c>
      <c r="T203" s="45">
        <v>0</v>
      </c>
      <c r="U203" s="46">
        <v>0</v>
      </c>
      <c r="V203" s="46">
        <v>0</v>
      </c>
      <c r="W203" s="46">
        <v>13.28</v>
      </c>
      <c r="X203" s="46">
        <v>0</v>
      </c>
      <c r="Y203" s="46">
        <v>13.28</v>
      </c>
      <c r="Z203" s="45">
        <v>24580</v>
      </c>
      <c r="AA203" s="62">
        <f>IFERROR(IF(D203="",AA202,VLOOKUP($F203,'FPO034'!$K$9:$R$251,6,FALSE)),"--")</f>
        <v>0</v>
      </c>
      <c r="AB203" s="47" t="str">
        <f t="shared" si="4"/>
        <v>Yes</v>
      </c>
      <c r="AC203" s="51">
        <f>IFERROR(IF(D203="",AC202,VLOOKUP($F203,'FPO034'!$K$9:$R$251,7,FALSE)),"--")</f>
        <v>353.16</v>
      </c>
      <c r="AD203" s="48">
        <f>IFERROR(IF(D203="",AD202,VLOOKUP($F203,'FPO034'!$K$9:$R$251,4,FALSE)),"--")</f>
        <v>42524.396273140002</v>
      </c>
      <c r="AE203" s="54"/>
    </row>
    <row r="204" spans="1:31" hidden="1" outlineLevel="2">
      <c r="A204" s="43" t="s">
        <v>26</v>
      </c>
      <c r="B204" s="43" t="s">
        <v>27</v>
      </c>
      <c r="C204" s="43" t="s">
        <v>437</v>
      </c>
      <c r="D204" s="43" t="s">
        <v>438</v>
      </c>
      <c r="E204" s="43" t="s">
        <v>335</v>
      </c>
      <c r="F204" s="43" t="s">
        <v>434</v>
      </c>
      <c r="G204" s="43" t="s">
        <v>435</v>
      </c>
      <c r="H204" s="44">
        <v>42404</v>
      </c>
      <c r="I204" s="43"/>
      <c r="J204" s="43" t="s">
        <v>436</v>
      </c>
      <c r="K204" s="43" t="s">
        <v>47</v>
      </c>
      <c r="L204" s="43" t="s">
        <v>36</v>
      </c>
      <c r="M204" s="43" t="s">
        <v>37</v>
      </c>
      <c r="N204" s="45">
        <v>13819</v>
      </c>
      <c r="O204" s="45">
        <v>13913</v>
      </c>
      <c r="P204" s="45">
        <v>94</v>
      </c>
      <c r="Q204" s="46">
        <v>2.59</v>
      </c>
      <c r="R204" s="45">
        <v>17348</v>
      </c>
      <c r="S204" s="45">
        <v>17380</v>
      </c>
      <c r="T204" s="45">
        <v>32</v>
      </c>
      <c r="U204" s="46">
        <v>2.64</v>
      </c>
      <c r="V204" s="46">
        <v>0</v>
      </c>
      <c r="W204" s="46">
        <v>5.23</v>
      </c>
      <c r="X204" s="46">
        <v>0</v>
      </c>
      <c r="Y204" s="46">
        <v>5.23</v>
      </c>
      <c r="Z204" s="45">
        <v>24580</v>
      </c>
      <c r="AA204" s="62">
        <f>IFERROR(IF(D204="",AA203,VLOOKUP($F204,'FPO034'!$K$9:$R$251,6,FALSE)),"--")</f>
        <v>0</v>
      </c>
      <c r="AB204" s="47" t="str">
        <f t="shared" si="4"/>
        <v>Yes</v>
      </c>
      <c r="AC204" s="51">
        <f>IFERROR(IF(D204="",AC203,VLOOKUP($F204,'FPO034'!$K$9:$R$251,7,FALSE)),"--")</f>
        <v>353.16</v>
      </c>
      <c r="AD204" s="48">
        <f>IFERROR(IF(D204="",AD203,VLOOKUP($F204,'FPO034'!$K$9:$R$251,4,FALSE)),"--")</f>
        <v>42524.396273140002</v>
      </c>
      <c r="AE204" s="54"/>
    </row>
    <row r="205" spans="1:31" outlineLevel="1" collapsed="1">
      <c r="A205" s="43"/>
      <c r="B205" s="43"/>
      <c r="C205" s="43"/>
      <c r="D205" s="43"/>
      <c r="E205" s="43"/>
      <c r="F205" s="60" t="s">
        <v>1349</v>
      </c>
      <c r="G205" s="43"/>
      <c r="H205" s="44"/>
      <c r="I205" s="43"/>
      <c r="J205" s="43"/>
      <c r="K205" s="43"/>
      <c r="L205" s="43"/>
      <c r="M205" s="43"/>
      <c r="N205" s="45"/>
      <c r="O205" s="45"/>
      <c r="P205" s="45"/>
      <c r="Q205" s="46"/>
      <c r="R205" s="45"/>
      <c r="S205" s="45"/>
      <c r="T205" s="45"/>
      <c r="U205" s="46"/>
      <c r="V205" s="46"/>
      <c r="W205" s="46"/>
      <c r="X205" s="46"/>
      <c r="Y205" s="46">
        <f>SUBTOTAL(9,Y203:Y204)</f>
        <v>18.509999999999998</v>
      </c>
      <c r="Z205" s="45"/>
      <c r="AA205" s="62">
        <f>IFERROR(IF(D205="",AA204,VLOOKUP($F205,'FPO034'!$K$9:$R$251,6,FALSE)),"--")</f>
        <v>0</v>
      </c>
      <c r="AB205" s="47" t="str">
        <f t="shared" si="4"/>
        <v>Yes</v>
      </c>
      <c r="AC205" s="51">
        <f>IFERROR(IF(D205="",AC204,VLOOKUP($F205,'FPO034'!$K$9:$R$251,7,FALSE)),"--")</f>
        <v>353.16</v>
      </c>
      <c r="AD205" s="48">
        <f>IFERROR(IF(D205="",AD204,VLOOKUP($F205,'FPO034'!$K$9:$R$251,4,FALSE)),"--")</f>
        <v>42524.396273140002</v>
      </c>
      <c r="AE205" s="54"/>
    </row>
    <row r="206" spans="1:31" hidden="1" outlineLevel="2">
      <c r="A206" s="43" t="s">
        <v>26</v>
      </c>
      <c r="B206" s="43" t="s">
        <v>27</v>
      </c>
      <c r="C206" s="43" t="s">
        <v>98</v>
      </c>
      <c r="D206" s="43" t="s">
        <v>439</v>
      </c>
      <c r="E206" s="43" t="s">
        <v>62</v>
      </c>
      <c r="F206" s="43" t="s">
        <v>440</v>
      </c>
      <c r="G206" s="43" t="s">
        <v>441</v>
      </c>
      <c r="H206" s="44">
        <v>42425</v>
      </c>
      <c r="I206" s="43" t="s">
        <v>164</v>
      </c>
      <c r="J206" s="43" t="s">
        <v>63</v>
      </c>
      <c r="K206" s="43" t="s">
        <v>35</v>
      </c>
      <c r="L206" s="43" t="s">
        <v>36</v>
      </c>
      <c r="M206" s="43" t="s">
        <v>59</v>
      </c>
      <c r="N206" s="45">
        <v>47174</v>
      </c>
      <c r="O206" s="45">
        <v>50738</v>
      </c>
      <c r="P206" s="45">
        <v>3564</v>
      </c>
      <c r="Q206" s="46">
        <v>60.23</v>
      </c>
      <c r="R206" s="45">
        <v>1875</v>
      </c>
      <c r="S206" s="45">
        <v>1915</v>
      </c>
      <c r="T206" s="45">
        <v>40</v>
      </c>
      <c r="U206" s="46">
        <v>2.39</v>
      </c>
      <c r="V206" s="46">
        <v>0</v>
      </c>
      <c r="W206" s="46">
        <v>62.62</v>
      </c>
      <c r="X206" s="46">
        <v>0</v>
      </c>
      <c r="Y206" s="46">
        <v>62.62</v>
      </c>
      <c r="Z206" s="45">
        <v>24580</v>
      </c>
      <c r="AA206" s="62">
        <f>IFERROR(IF(D206="",AA205,VLOOKUP($F206,'FPO034'!$K$9:$R$251,6,FALSE)),"--")</f>
        <v>13.87</v>
      </c>
      <c r="AB206" s="47" t="str">
        <f t="shared" si="4"/>
        <v>Yes</v>
      </c>
      <c r="AC206" s="51">
        <f>IFERROR(IF(D206="",AC205,VLOOKUP($F206,'FPO034'!$K$9:$R$251,7,FALSE)),"--")</f>
        <v>799.28</v>
      </c>
      <c r="AD206" s="48">
        <f>IFERROR(IF(D206="",AD205,VLOOKUP($F206,'FPO034'!$K$9:$R$251,4,FALSE)),"--")</f>
        <v>42524.412256939999</v>
      </c>
      <c r="AE206" s="54"/>
    </row>
    <row r="207" spans="1:31" outlineLevel="1" collapsed="1">
      <c r="A207" s="43"/>
      <c r="B207" s="43"/>
      <c r="C207" s="43"/>
      <c r="D207" s="43"/>
      <c r="E207" s="43"/>
      <c r="F207" s="60" t="s">
        <v>1350</v>
      </c>
      <c r="G207" s="43"/>
      <c r="H207" s="44"/>
      <c r="I207" s="43"/>
      <c r="J207" s="43"/>
      <c r="K207" s="43"/>
      <c r="L207" s="43"/>
      <c r="M207" s="43"/>
      <c r="N207" s="45"/>
      <c r="O207" s="45"/>
      <c r="P207" s="45"/>
      <c r="Q207" s="46"/>
      <c r="R207" s="45"/>
      <c r="S207" s="45"/>
      <c r="T207" s="45"/>
      <c r="U207" s="46"/>
      <c r="V207" s="46"/>
      <c r="W207" s="46"/>
      <c r="X207" s="46"/>
      <c r="Y207" s="46">
        <f>SUBTOTAL(9,Y206:Y206)</f>
        <v>62.62</v>
      </c>
      <c r="Z207" s="45"/>
      <c r="AA207" s="62">
        <f>IFERROR(IF(D207="",AA206,VLOOKUP($F207,'FPO034'!$K$9:$R$251,6,FALSE)),"--")</f>
        <v>13.87</v>
      </c>
      <c r="AB207" s="47" t="str">
        <f t="shared" si="4"/>
        <v>Yes</v>
      </c>
      <c r="AC207" s="51">
        <f>IFERROR(IF(D207="",AC206,VLOOKUP($F207,'FPO034'!$K$9:$R$251,7,FALSE)),"--")</f>
        <v>799.28</v>
      </c>
      <c r="AD207" s="48">
        <f>IFERROR(IF(D207="",AD206,VLOOKUP($F207,'FPO034'!$K$9:$R$251,4,FALSE)),"--")</f>
        <v>42524.412256939999</v>
      </c>
      <c r="AE207" s="54"/>
    </row>
    <row r="208" spans="1:31" hidden="1" outlineLevel="2">
      <c r="A208" s="43" t="s">
        <v>26</v>
      </c>
      <c r="B208" s="43" t="s">
        <v>27</v>
      </c>
      <c r="C208" s="43" t="s">
        <v>106</v>
      </c>
      <c r="D208" s="43" t="s">
        <v>442</v>
      </c>
      <c r="E208" s="43" t="s">
        <v>346</v>
      </c>
      <c r="F208" s="43" t="s">
        <v>443</v>
      </c>
      <c r="G208" s="43" t="s">
        <v>444</v>
      </c>
      <c r="H208" s="44">
        <v>42359</v>
      </c>
      <c r="I208" s="43" t="s">
        <v>324</v>
      </c>
      <c r="J208" s="43" t="s">
        <v>34</v>
      </c>
      <c r="K208" s="43" t="s">
        <v>35</v>
      </c>
      <c r="L208" s="43" t="s">
        <v>36</v>
      </c>
      <c r="M208" s="43" t="s">
        <v>37</v>
      </c>
      <c r="N208" s="45">
        <v>19848</v>
      </c>
      <c r="O208" s="45">
        <v>20831</v>
      </c>
      <c r="P208" s="45">
        <v>983</v>
      </c>
      <c r="Q208" s="46">
        <v>16.61</v>
      </c>
      <c r="R208" s="45">
        <v>24822</v>
      </c>
      <c r="S208" s="45">
        <v>25994</v>
      </c>
      <c r="T208" s="45">
        <v>1172</v>
      </c>
      <c r="U208" s="46">
        <v>70.09</v>
      </c>
      <c r="V208" s="46">
        <v>0</v>
      </c>
      <c r="W208" s="46">
        <v>86.7</v>
      </c>
      <c r="X208" s="46">
        <v>0</v>
      </c>
      <c r="Y208" s="46">
        <v>86.7</v>
      </c>
      <c r="Z208" s="45">
        <v>24580</v>
      </c>
      <c r="AA208" s="62">
        <f>IFERROR(IF(D208="",AA207,VLOOKUP($F208,'FPO034'!$K$9:$R$251,6,FALSE)),"--")</f>
        <v>529.07000000000005</v>
      </c>
      <c r="AB208" s="47" t="str">
        <f t="shared" si="4"/>
        <v>--</v>
      </c>
      <c r="AC208" s="51">
        <f>IFERROR(IF(D208="",AC207,VLOOKUP($F208,'FPO034'!$K$9:$R$251,7,FALSE)),"--")</f>
        <v>4256.96</v>
      </c>
      <c r="AD208" s="48">
        <f>IFERROR(IF(D208="",AD207,VLOOKUP($F208,'FPO034'!$K$9:$R$251,4,FALSE)),"--")</f>
        <v>42524.506712959999</v>
      </c>
      <c r="AE208" s="54"/>
    </row>
    <row r="209" spans="1:31" hidden="1" outlineLevel="2">
      <c r="A209" s="43" t="s">
        <v>26</v>
      </c>
      <c r="B209" s="43" t="s">
        <v>27</v>
      </c>
      <c r="C209" s="43" t="s">
        <v>106</v>
      </c>
      <c r="D209" s="43" t="s">
        <v>445</v>
      </c>
      <c r="E209" s="43" t="s">
        <v>346</v>
      </c>
      <c r="F209" s="43" t="s">
        <v>443</v>
      </c>
      <c r="G209" s="43" t="s">
        <v>444</v>
      </c>
      <c r="H209" s="44">
        <v>42359</v>
      </c>
      <c r="I209" s="43" t="s">
        <v>324</v>
      </c>
      <c r="J209" s="43" t="s">
        <v>34</v>
      </c>
      <c r="K209" s="43" t="s">
        <v>35</v>
      </c>
      <c r="L209" s="43" t="s">
        <v>36</v>
      </c>
      <c r="M209" s="43" t="s">
        <v>37</v>
      </c>
      <c r="N209" s="45">
        <v>30951</v>
      </c>
      <c r="O209" s="45">
        <v>34989</v>
      </c>
      <c r="P209" s="45">
        <v>4038</v>
      </c>
      <c r="Q209" s="46">
        <v>68.239999999999995</v>
      </c>
      <c r="R209" s="45">
        <v>10420</v>
      </c>
      <c r="S209" s="45">
        <v>11088</v>
      </c>
      <c r="T209" s="45">
        <v>668</v>
      </c>
      <c r="U209" s="46">
        <v>39.950000000000003</v>
      </c>
      <c r="V209" s="46">
        <v>0</v>
      </c>
      <c r="W209" s="46">
        <v>108.19</v>
      </c>
      <c r="X209" s="46">
        <v>0</v>
      </c>
      <c r="Y209" s="46">
        <v>108.19</v>
      </c>
      <c r="Z209" s="45">
        <v>24580</v>
      </c>
      <c r="AA209" s="62">
        <f>IFERROR(IF(D209="",AA208,VLOOKUP($F209,'FPO034'!$K$9:$R$251,6,FALSE)),"--")</f>
        <v>529.07000000000005</v>
      </c>
      <c r="AB209" s="47" t="str">
        <f t="shared" si="4"/>
        <v>--</v>
      </c>
      <c r="AC209" s="51">
        <f>IFERROR(IF(D209="",AC208,VLOOKUP($F209,'FPO034'!$K$9:$R$251,7,FALSE)),"--")</f>
        <v>4256.96</v>
      </c>
      <c r="AD209" s="48">
        <f>IFERROR(IF(D209="",AD208,VLOOKUP($F209,'FPO034'!$K$9:$R$251,4,FALSE)),"--")</f>
        <v>42524.506712959999</v>
      </c>
      <c r="AE209" s="54"/>
    </row>
    <row r="210" spans="1:31" outlineLevel="1" collapsed="1">
      <c r="A210" s="43"/>
      <c r="B210" s="43"/>
      <c r="C210" s="43"/>
      <c r="D210" s="43"/>
      <c r="E210" s="43"/>
      <c r="F210" s="60" t="s">
        <v>1351</v>
      </c>
      <c r="G210" s="43"/>
      <c r="H210" s="44"/>
      <c r="I210" s="43"/>
      <c r="J210" s="43"/>
      <c r="K210" s="43"/>
      <c r="L210" s="43"/>
      <c r="M210" s="43"/>
      <c r="N210" s="45"/>
      <c r="O210" s="45"/>
      <c r="P210" s="45"/>
      <c r="Q210" s="46"/>
      <c r="R210" s="45"/>
      <c r="S210" s="45"/>
      <c r="T210" s="45"/>
      <c r="U210" s="46"/>
      <c r="V210" s="46"/>
      <c r="W210" s="46"/>
      <c r="X210" s="46"/>
      <c r="Y210" s="46">
        <f>SUBTOTAL(9,Y208:Y209)</f>
        <v>194.89</v>
      </c>
      <c r="Z210" s="45"/>
      <c r="AA210" s="62">
        <f>IFERROR(IF(D210="",AA209,VLOOKUP($F210,'FPO034'!$K$9:$R$251,6,FALSE)),"--")</f>
        <v>529.07000000000005</v>
      </c>
      <c r="AB210" s="47" t="str">
        <f t="shared" si="4"/>
        <v>--</v>
      </c>
      <c r="AC210" s="51">
        <f>IFERROR(IF(D210="",AC209,VLOOKUP($F210,'FPO034'!$K$9:$R$251,7,FALSE)),"--")</f>
        <v>4256.96</v>
      </c>
      <c r="AD210" s="48">
        <f>IFERROR(IF(D210="",AD209,VLOOKUP($F210,'FPO034'!$K$9:$R$251,4,FALSE)),"--")</f>
        <v>42524.506712959999</v>
      </c>
      <c r="AE210" s="54"/>
    </row>
    <row r="211" spans="1:31" hidden="1" outlineLevel="2">
      <c r="A211" s="43" t="s">
        <v>26</v>
      </c>
      <c r="B211" s="43" t="s">
        <v>27</v>
      </c>
      <c r="C211" s="43" t="s">
        <v>263</v>
      </c>
      <c r="D211" s="43" t="s">
        <v>446</v>
      </c>
      <c r="E211" s="43" t="s">
        <v>447</v>
      </c>
      <c r="F211" s="43" t="s">
        <v>448</v>
      </c>
      <c r="G211" s="43" t="s">
        <v>449</v>
      </c>
      <c r="H211" s="44">
        <v>42389</v>
      </c>
      <c r="I211" s="43" t="s">
        <v>164</v>
      </c>
      <c r="J211" s="43" t="s">
        <v>450</v>
      </c>
      <c r="K211" s="43" t="s">
        <v>35</v>
      </c>
      <c r="L211" s="43" t="s">
        <v>36</v>
      </c>
      <c r="M211" s="43" t="s">
        <v>51</v>
      </c>
      <c r="N211" s="45">
        <v>4163</v>
      </c>
      <c r="O211" s="45">
        <v>4163</v>
      </c>
      <c r="P211" s="45">
        <v>0</v>
      </c>
      <c r="Q211" s="46">
        <v>0</v>
      </c>
      <c r="R211" s="45">
        <v>7383</v>
      </c>
      <c r="S211" s="45">
        <v>7383</v>
      </c>
      <c r="T211" s="45">
        <v>0</v>
      </c>
      <c r="U211" s="46">
        <v>0</v>
      </c>
      <c r="V211" s="46">
        <v>0</v>
      </c>
      <c r="W211" s="46">
        <v>0</v>
      </c>
      <c r="X211" s="46">
        <v>0</v>
      </c>
      <c r="Y211" s="46">
        <v>0</v>
      </c>
      <c r="Z211" s="45">
        <v>24580</v>
      </c>
      <c r="AA211" s="62">
        <f>IFERROR(IF(D211="",AA210,VLOOKUP($F211,'FPO034'!$K$9:$R$251,6,FALSE)),"--")</f>
        <v>2486.2199999999998</v>
      </c>
      <c r="AB211" s="47" t="str">
        <f t="shared" si="4"/>
        <v>--</v>
      </c>
      <c r="AC211" s="51">
        <f>IFERROR(IF(D211="",AC210,VLOOKUP($F211,'FPO034'!$K$9:$R$251,7,FALSE)),"--")</f>
        <v>9160</v>
      </c>
      <c r="AD211" s="48">
        <f>IFERROR(IF(D211="",AD210,VLOOKUP($F211,'FPO034'!$K$9:$R$251,4,FALSE)),"--")</f>
        <v>42524.60472222</v>
      </c>
      <c r="AE211" s="54"/>
    </row>
    <row r="212" spans="1:31" hidden="1" outlineLevel="2">
      <c r="A212" s="43" t="s">
        <v>26</v>
      </c>
      <c r="B212" s="43" t="s">
        <v>27</v>
      </c>
      <c r="C212" s="43" t="s">
        <v>451</v>
      </c>
      <c r="D212" s="43" t="s">
        <v>452</v>
      </c>
      <c r="E212" s="43" t="s">
        <v>447</v>
      </c>
      <c r="F212" s="43" t="s">
        <v>448</v>
      </c>
      <c r="G212" s="43" t="s">
        <v>449</v>
      </c>
      <c r="H212" s="44">
        <v>42408</v>
      </c>
      <c r="I212" s="43"/>
      <c r="J212" s="43" t="s">
        <v>453</v>
      </c>
      <c r="K212" s="43" t="s">
        <v>47</v>
      </c>
      <c r="L212" s="43" t="s">
        <v>36</v>
      </c>
      <c r="M212" s="43" t="s">
        <v>37</v>
      </c>
      <c r="N212" s="45">
        <v>86799</v>
      </c>
      <c r="O212" s="45">
        <v>86799</v>
      </c>
      <c r="P212" s="45">
        <v>0</v>
      </c>
      <c r="Q212" s="46">
        <v>0</v>
      </c>
      <c r="R212" s="45">
        <v>0</v>
      </c>
      <c r="S212" s="45">
        <v>0</v>
      </c>
      <c r="T212" s="45">
        <v>0</v>
      </c>
      <c r="U212" s="46">
        <v>0</v>
      </c>
      <c r="V212" s="46">
        <v>0</v>
      </c>
      <c r="W212" s="46">
        <v>0</v>
      </c>
      <c r="X212" s="46">
        <v>0</v>
      </c>
      <c r="Y212" s="46">
        <v>0</v>
      </c>
      <c r="Z212" s="45">
        <v>24580</v>
      </c>
      <c r="AA212" s="62">
        <f>IFERROR(IF(D212="",AA211,VLOOKUP($F212,'FPO034'!$K$9:$R$251,6,FALSE)),"--")</f>
        <v>2486.2199999999998</v>
      </c>
      <c r="AB212" s="47" t="str">
        <f t="shared" si="4"/>
        <v>--</v>
      </c>
      <c r="AC212" s="51">
        <f>IFERROR(IF(D212="",AC211,VLOOKUP($F212,'FPO034'!$K$9:$R$251,7,FALSE)),"--")</f>
        <v>9160</v>
      </c>
      <c r="AD212" s="48">
        <f>IFERROR(IF(D212="",AD211,VLOOKUP($F212,'FPO034'!$K$9:$R$251,4,FALSE)),"--")</f>
        <v>42524.60472222</v>
      </c>
      <c r="AE212" s="54"/>
    </row>
    <row r="213" spans="1:31" hidden="1" outlineLevel="2">
      <c r="A213" s="43" t="s">
        <v>26</v>
      </c>
      <c r="B213" s="43" t="s">
        <v>27</v>
      </c>
      <c r="C213" s="43" t="s">
        <v>48</v>
      </c>
      <c r="D213" s="43" t="s">
        <v>454</v>
      </c>
      <c r="E213" s="43" t="s">
        <v>447</v>
      </c>
      <c r="F213" s="43" t="s">
        <v>448</v>
      </c>
      <c r="G213" s="43" t="s">
        <v>449</v>
      </c>
      <c r="H213" s="44">
        <v>42388</v>
      </c>
      <c r="I213" s="43" t="s">
        <v>164</v>
      </c>
      <c r="J213" s="43" t="s">
        <v>450</v>
      </c>
      <c r="K213" s="43" t="s">
        <v>35</v>
      </c>
      <c r="L213" s="43" t="s">
        <v>36</v>
      </c>
      <c r="M213" s="43" t="s">
        <v>51</v>
      </c>
      <c r="N213" s="45">
        <v>21776</v>
      </c>
      <c r="O213" s="45">
        <v>51452</v>
      </c>
      <c r="P213" s="45">
        <v>29676</v>
      </c>
      <c r="Q213" s="46">
        <v>501.52</v>
      </c>
      <c r="R213" s="45">
        <v>0</v>
      </c>
      <c r="S213" s="45">
        <v>0</v>
      </c>
      <c r="T213" s="45">
        <v>0</v>
      </c>
      <c r="U213" s="46">
        <v>0</v>
      </c>
      <c r="V213" s="46">
        <v>0</v>
      </c>
      <c r="W213" s="46">
        <v>501.52</v>
      </c>
      <c r="X213" s="46">
        <v>0</v>
      </c>
      <c r="Y213" s="46">
        <v>501.52</v>
      </c>
      <c r="Z213" s="45">
        <v>24580</v>
      </c>
      <c r="AA213" s="62">
        <f>IFERROR(IF(D213="",AA212,VLOOKUP($F213,'FPO034'!$K$9:$R$251,6,FALSE)),"--")</f>
        <v>2486.2199999999998</v>
      </c>
      <c r="AB213" s="47" t="str">
        <f t="shared" si="4"/>
        <v>--</v>
      </c>
      <c r="AC213" s="51">
        <f>IFERROR(IF(D213="",AC212,VLOOKUP($F213,'FPO034'!$K$9:$R$251,7,FALSE)),"--")</f>
        <v>9160</v>
      </c>
      <c r="AD213" s="48">
        <f>IFERROR(IF(D213="",AD212,VLOOKUP($F213,'FPO034'!$K$9:$R$251,4,FALSE)),"--")</f>
        <v>42524.60472222</v>
      </c>
      <c r="AE213" s="54"/>
    </row>
    <row r="214" spans="1:31" hidden="1" outlineLevel="2">
      <c r="A214" s="43" t="s">
        <v>26</v>
      </c>
      <c r="B214" s="43" t="s">
        <v>27</v>
      </c>
      <c r="C214" s="43" t="s">
        <v>48</v>
      </c>
      <c r="D214" s="43" t="s">
        <v>455</v>
      </c>
      <c r="E214" s="43" t="s">
        <v>447</v>
      </c>
      <c r="F214" s="43" t="s">
        <v>448</v>
      </c>
      <c r="G214" s="43" t="s">
        <v>449</v>
      </c>
      <c r="H214" s="44">
        <v>42389</v>
      </c>
      <c r="I214" s="43" t="s">
        <v>164</v>
      </c>
      <c r="J214" s="43" t="s">
        <v>450</v>
      </c>
      <c r="K214" s="43" t="s">
        <v>35</v>
      </c>
      <c r="L214" s="43" t="s">
        <v>36</v>
      </c>
      <c r="M214" s="43" t="s">
        <v>51</v>
      </c>
      <c r="N214" s="45">
        <v>5973</v>
      </c>
      <c r="O214" s="45">
        <v>6361</v>
      </c>
      <c r="P214" s="45">
        <v>388</v>
      </c>
      <c r="Q214" s="46">
        <v>6.56</v>
      </c>
      <c r="R214" s="45">
        <v>0</v>
      </c>
      <c r="S214" s="45">
        <v>0</v>
      </c>
      <c r="T214" s="45">
        <v>0</v>
      </c>
      <c r="U214" s="46">
        <v>0</v>
      </c>
      <c r="V214" s="46">
        <v>0</v>
      </c>
      <c r="W214" s="46">
        <v>6.56</v>
      </c>
      <c r="X214" s="46">
        <v>0</v>
      </c>
      <c r="Y214" s="46">
        <v>6.56</v>
      </c>
      <c r="Z214" s="45">
        <v>24580</v>
      </c>
      <c r="AA214" s="62">
        <f>IFERROR(IF(D214="",AA213,VLOOKUP($F214,'FPO034'!$K$9:$R$251,6,FALSE)),"--")</f>
        <v>2486.2199999999998</v>
      </c>
      <c r="AB214" s="47" t="str">
        <f t="shared" si="4"/>
        <v>--</v>
      </c>
      <c r="AC214" s="51">
        <f>IFERROR(IF(D214="",AC213,VLOOKUP($F214,'FPO034'!$K$9:$R$251,7,FALSE)),"--")</f>
        <v>9160</v>
      </c>
      <c r="AD214" s="48">
        <f>IFERROR(IF(D214="",AD213,VLOOKUP($F214,'FPO034'!$K$9:$R$251,4,FALSE)),"--")</f>
        <v>42524.60472222</v>
      </c>
      <c r="AE214" s="54"/>
    </row>
    <row r="215" spans="1:31" hidden="1" outlineLevel="2">
      <c r="A215" s="43" t="s">
        <v>26</v>
      </c>
      <c r="B215" s="43" t="s">
        <v>27</v>
      </c>
      <c r="C215" s="43" t="s">
        <v>55</v>
      </c>
      <c r="D215" s="43" t="s">
        <v>456</v>
      </c>
      <c r="E215" s="43" t="s">
        <v>447</v>
      </c>
      <c r="F215" s="43" t="s">
        <v>448</v>
      </c>
      <c r="G215" s="43" t="s">
        <v>449</v>
      </c>
      <c r="H215" s="44">
        <v>42389</v>
      </c>
      <c r="I215" s="43" t="s">
        <v>164</v>
      </c>
      <c r="J215" s="43" t="s">
        <v>450</v>
      </c>
      <c r="K215" s="43" t="s">
        <v>35</v>
      </c>
      <c r="L215" s="43" t="s">
        <v>36</v>
      </c>
      <c r="M215" s="43" t="s">
        <v>51</v>
      </c>
      <c r="N215" s="45">
        <v>49892</v>
      </c>
      <c r="O215" s="45">
        <v>59371</v>
      </c>
      <c r="P215" s="45">
        <v>9479</v>
      </c>
      <c r="Q215" s="46">
        <v>160.19999999999999</v>
      </c>
      <c r="R215" s="45">
        <v>7</v>
      </c>
      <c r="S215" s="45">
        <v>7</v>
      </c>
      <c r="T215" s="45">
        <v>0</v>
      </c>
      <c r="U215" s="46">
        <v>0</v>
      </c>
      <c r="V215" s="46">
        <v>0</v>
      </c>
      <c r="W215" s="46">
        <v>160.19999999999999</v>
      </c>
      <c r="X215" s="46">
        <v>0</v>
      </c>
      <c r="Y215" s="46">
        <v>160.19999999999999</v>
      </c>
      <c r="Z215" s="45">
        <v>24580</v>
      </c>
      <c r="AA215" s="62">
        <f>IFERROR(IF(D215="",AA214,VLOOKUP($F215,'FPO034'!$K$9:$R$251,6,FALSE)),"--")</f>
        <v>2486.2199999999998</v>
      </c>
      <c r="AB215" s="47" t="str">
        <f t="shared" si="4"/>
        <v>--</v>
      </c>
      <c r="AC215" s="51">
        <f>IFERROR(IF(D215="",AC214,VLOOKUP($F215,'FPO034'!$K$9:$R$251,7,FALSE)),"--")</f>
        <v>9160</v>
      </c>
      <c r="AD215" s="48">
        <f>IFERROR(IF(D215="",AD214,VLOOKUP($F215,'FPO034'!$K$9:$R$251,4,FALSE)),"--")</f>
        <v>42524.60472222</v>
      </c>
      <c r="AE215" s="54"/>
    </row>
    <row r="216" spans="1:31" hidden="1" outlineLevel="2">
      <c r="A216" s="43" t="s">
        <v>26</v>
      </c>
      <c r="B216" s="43" t="s">
        <v>27</v>
      </c>
      <c r="C216" s="43" t="s">
        <v>140</v>
      </c>
      <c r="D216" s="43" t="s">
        <v>457</v>
      </c>
      <c r="E216" s="43" t="s">
        <v>447</v>
      </c>
      <c r="F216" s="43" t="s">
        <v>448</v>
      </c>
      <c r="G216" s="43" t="s">
        <v>449</v>
      </c>
      <c r="H216" s="44">
        <v>42389</v>
      </c>
      <c r="I216" s="43" t="s">
        <v>164</v>
      </c>
      <c r="J216" s="43" t="s">
        <v>450</v>
      </c>
      <c r="K216" s="43" t="s">
        <v>35</v>
      </c>
      <c r="L216" s="43" t="s">
        <v>36</v>
      </c>
      <c r="M216" s="43" t="s">
        <v>51</v>
      </c>
      <c r="N216" s="45">
        <v>804</v>
      </c>
      <c r="O216" s="45">
        <v>804</v>
      </c>
      <c r="P216" s="45">
        <v>0</v>
      </c>
      <c r="Q216" s="46">
        <v>0</v>
      </c>
      <c r="R216" s="45">
        <v>2968</v>
      </c>
      <c r="S216" s="45">
        <v>2968</v>
      </c>
      <c r="T216" s="45">
        <v>0</v>
      </c>
      <c r="U216" s="46">
        <v>0</v>
      </c>
      <c r="V216" s="46">
        <v>0</v>
      </c>
      <c r="W216" s="46">
        <v>0</v>
      </c>
      <c r="X216" s="46">
        <v>0</v>
      </c>
      <c r="Y216" s="46">
        <v>0</v>
      </c>
      <c r="Z216" s="45">
        <v>24580</v>
      </c>
      <c r="AA216" s="62">
        <f>IFERROR(IF(D216="",AA215,VLOOKUP($F216,'FPO034'!$K$9:$R$251,6,FALSE)),"--")</f>
        <v>2486.2199999999998</v>
      </c>
      <c r="AB216" s="47" t="str">
        <f t="shared" si="4"/>
        <v>--</v>
      </c>
      <c r="AC216" s="51">
        <f>IFERROR(IF(D216="",AC215,VLOOKUP($F216,'FPO034'!$K$9:$R$251,7,FALSE)),"--")</f>
        <v>9160</v>
      </c>
      <c r="AD216" s="48">
        <f>IFERROR(IF(D216="",AD215,VLOOKUP($F216,'FPO034'!$K$9:$R$251,4,FALSE)),"--")</f>
        <v>42524.60472222</v>
      </c>
      <c r="AE216" s="54"/>
    </row>
    <row r="217" spans="1:31" hidden="1" outlineLevel="2">
      <c r="A217" s="43" t="s">
        <v>26</v>
      </c>
      <c r="B217" s="43" t="s">
        <v>27</v>
      </c>
      <c r="C217" s="43" t="s">
        <v>140</v>
      </c>
      <c r="D217" s="43" t="s">
        <v>458</v>
      </c>
      <c r="E217" s="43" t="s">
        <v>447</v>
      </c>
      <c r="F217" s="43" t="s">
        <v>448</v>
      </c>
      <c r="G217" s="43" t="s">
        <v>449</v>
      </c>
      <c r="H217" s="44">
        <v>42389</v>
      </c>
      <c r="I217" s="43" t="s">
        <v>164</v>
      </c>
      <c r="J217" s="43" t="s">
        <v>450</v>
      </c>
      <c r="K217" s="43" t="s">
        <v>35</v>
      </c>
      <c r="L217" s="43" t="s">
        <v>36</v>
      </c>
      <c r="M217" s="43" t="s">
        <v>51</v>
      </c>
      <c r="N217" s="45">
        <v>290</v>
      </c>
      <c r="O217" s="45">
        <v>290</v>
      </c>
      <c r="P217" s="45">
        <v>0</v>
      </c>
      <c r="Q217" s="46">
        <v>0</v>
      </c>
      <c r="R217" s="45">
        <v>732</v>
      </c>
      <c r="S217" s="45">
        <v>732</v>
      </c>
      <c r="T217" s="45">
        <v>0</v>
      </c>
      <c r="U217" s="46">
        <v>0</v>
      </c>
      <c r="V217" s="46">
        <v>0</v>
      </c>
      <c r="W217" s="46">
        <v>0</v>
      </c>
      <c r="X217" s="46">
        <v>0</v>
      </c>
      <c r="Y217" s="46">
        <v>0</v>
      </c>
      <c r="Z217" s="45">
        <v>24580</v>
      </c>
      <c r="AA217" s="62">
        <f>IFERROR(IF(D217="",AA216,VLOOKUP($F217,'FPO034'!$K$9:$R$251,6,FALSE)),"--")</f>
        <v>2486.2199999999998</v>
      </c>
      <c r="AB217" s="47" t="str">
        <f t="shared" si="4"/>
        <v>--</v>
      </c>
      <c r="AC217" s="51">
        <f>IFERROR(IF(D217="",AC216,VLOOKUP($F217,'FPO034'!$K$9:$R$251,7,FALSE)),"--")</f>
        <v>9160</v>
      </c>
      <c r="AD217" s="48">
        <f>IFERROR(IF(D217="",AD216,VLOOKUP($F217,'FPO034'!$K$9:$R$251,4,FALSE)),"--")</f>
        <v>42524.60472222</v>
      </c>
      <c r="AE217" s="54"/>
    </row>
    <row r="218" spans="1:31" hidden="1" outlineLevel="2">
      <c r="A218" s="43" t="s">
        <v>26</v>
      </c>
      <c r="B218" s="43" t="s">
        <v>27</v>
      </c>
      <c r="C218" s="43" t="s">
        <v>140</v>
      </c>
      <c r="D218" s="43" t="s">
        <v>459</v>
      </c>
      <c r="E218" s="43" t="s">
        <v>447</v>
      </c>
      <c r="F218" s="43" t="s">
        <v>448</v>
      </c>
      <c r="G218" s="43" t="s">
        <v>449</v>
      </c>
      <c r="H218" s="44">
        <v>42389</v>
      </c>
      <c r="I218" s="43" t="s">
        <v>164</v>
      </c>
      <c r="J218" s="43" t="s">
        <v>450</v>
      </c>
      <c r="K218" s="43" t="s">
        <v>35</v>
      </c>
      <c r="L218" s="43" t="s">
        <v>36</v>
      </c>
      <c r="M218" s="43" t="s">
        <v>51</v>
      </c>
      <c r="N218" s="45">
        <v>1191</v>
      </c>
      <c r="O218" s="45">
        <v>1191</v>
      </c>
      <c r="P218" s="45">
        <v>0</v>
      </c>
      <c r="Q218" s="46">
        <v>0</v>
      </c>
      <c r="R218" s="45">
        <v>486</v>
      </c>
      <c r="S218" s="45">
        <v>486</v>
      </c>
      <c r="T218" s="45">
        <v>0</v>
      </c>
      <c r="U218" s="46">
        <v>0</v>
      </c>
      <c r="V218" s="46">
        <v>0</v>
      </c>
      <c r="W218" s="46">
        <v>0</v>
      </c>
      <c r="X218" s="46">
        <v>0</v>
      </c>
      <c r="Y218" s="46">
        <v>0</v>
      </c>
      <c r="Z218" s="45">
        <v>24580</v>
      </c>
      <c r="AA218" s="62">
        <f>IFERROR(IF(D218="",AA217,VLOOKUP($F218,'FPO034'!$K$9:$R$251,6,FALSE)),"--")</f>
        <v>2486.2199999999998</v>
      </c>
      <c r="AB218" s="47" t="str">
        <f t="shared" si="4"/>
        <v>--</v>
      </c>
      <c r="AC218" s="51">
        <f>IFERROR(IF(D218="",AC217,VLOOKUP($F218,'FPO034'!$K$9:$R$251,7,FALSE)),"--")</f>
        <v>9160</v>
      </c>
      <c r="AD218" s="48">
        <f>IFERROR(IF(D218="",AD217,VLOOKUP($F218,'FPO034'!$K$9:$R$251,4,FALSE)),"--")</f>
        <v>42524.60472222</v>
      </c>
      <c r="AE218" s="54"/>
    </row>
    <row r="219" spans="1:31" hidden="1" outlineLevel="2">
      <c r="A219" s="43" t="s">
        <v>26</v>
      </c>
      <c r="B219" s="43" t="s">
        <v>27</v>
      </c>
      <c r="C219" s="43" t="s">
        <v>140</v>
      </c>
      <c r="D219" s="43" t="s">
        <v>460</v>
      </c>
      <c r="E219" s="43" t="s">
        <v>461</v>
      </c>
      <c r="F219" s="43" t="s">
        <v>448</v>
      </c>
      <c r="G219" s="43" t="s">
        <v>449</v>
      </c>
      <c r="H219" s="44">
        <v>42391</v>
      </c>
      <c r="I219" s="43" t="s">
        <v>164</v>
      </c>
      <c r="J219" s="43" t="s">
        <v>462</v>
      </c>
      <c r="K219" s="43" t="s">
        <v>35</v>
      </c>
      <c r="L219" s="43" t="s">
        <v>36</v>
      </c>
      <c r="M219" s="43" t="s">
        <v>51</v>
      </c>
      <c r="N219" s="45">
        <v>15</v>
      </c>
      <c r="O219" s="45">
        <v>178</v>
      </c>
      <c r="P219" s="45">
        <v>163</v>
      </c>
      <c r="Q219" s="46">
        <v>2.75</v>
      </c>
      <c r="R219" s="45">
        <v>13</v>
      </c>
      <c r="S219" s="45">
        <v>14</v>
      </c>
      <c r="T219" s="45">
        <v>1</v>
      </c>
      <c r="U219" s="46">
        <v>0.06</v>
      </c>
      <c r="V219" s="46">
        <v>0</v>
      </c>
      <c r="W219" s="46">
        <v>2.81</v>
      </c>
      <c r="X219" s="46">
        <v>0</v>
      </c>
      <c r="Y219" s="46">
        <v>2.81</v>
      </c>
      <c r="Z219" s="45">
        <v>24580</v>
      </c>
      <c r="AA219" s="62">
        <f>IFERROR(IF(D219="",AA218,VLOOKUP($F219,'FPO034'!$K$9:$R$251,6,FALSE)),"--")</f>
        <v>2486.2199999999998</v>
      </c>
      <c r="AB219" s="47" t="str">
        <f t="shared" si="4"/>
        <v>--</v>
      </c>
      <c r="AC219" s="51">
        <f>IFERROR(IF(D219="",AC218,VLOOKUP($F219,'FPO034'!$K$9:$R$251,7,FALSE)),"--")</f>
        <v>9160</v>
      </c>
      <c r="AD219" s="48">
        <f>IFERROR(IF(D219="",AD218,VLOOKUP($F219,'FPO034'!$K$9:$R$251,4,FALSE)),"--")</f>
        <v>42524.60472222</v>
      </c>
      <c r="AE219" s="54"/>
    </row>
    <row r="220" spans="1:31" hidden="1" outlineLevel="2">
      <c r="A220" s="43" t="s">
        <v>26</v>
      </c>
      <c r="B220" s="43" t="s">
        <v>27</v>
      </c>
      <c r="C220" s="43" t="s">
        <v>463</v>
      </c>
      <c r="D220" s="43" t="s">
        <v>464</v>
      </c>
      <c r="E220" s="43" t="s">
        <v>461</v>
      </c>
      <c r="F220" s="43" t="s">
        <v>448</v>
      </c>
      <c r="G220" s="43" t="s">
        <v>449</v>
      </c>
      <c r="H220" s="44">
        <v>42410</v>
      </c>
      <c r="I220" s="43"/>
      <c r="J220" s="43" t="s">
        <v>465</v>
      </c>
      <c r="K220" s="43" t="s">
        <v>47</v>
      </c>
      <c r="L220" s="43" t="s">
        <v>36</v>
      </c>
      <c r="M220" s="43" t="s">
        <v>37</v>
      </c>
      <c r="N220" s="45">
        <v>79404</v>
      </c>
      <c r="O220" s="45">
        <v>79542</v>
      </c>
      <c r="P220" s="45">
        <v>138</v>
      </c>
      <c r="Q220" s="46">
        <v>3.8</v>
      </c>
      <c r="R220" s="45">
        <v>0</v>
      </c>
      <c r="S220" s="45">
        <v>0</v>
      </c>
      <c r="T220" s="45">
        <v>0</v>
      </c>
      <c r="U220" s="46">
        <v>0</v>
      </c>
      <c r="V220" s="46">
        <v>0</v>
      </c>
      <c r="W220" s="46">
        <v>3.8</v>
      </c>
      <c r="X220" s="46">
        <v>0</v>
      </c>
      <c r="Y220" s="46">
        <v>3.8</v>
      </c>
      <c r="Z220" s="45">
        <v>24580</v>
      </c>
      <c r="AA220" s="62">
        <f>IFERROR(IF(D220="",AA219,VLOOKUP($F220,'FPO034'!$K$9:$R$251,6,FALSE)),"--")</f>
        <v>2486.2199999999998</v>
      </c>
      <c r="AB220" s="47" t="str">
        <f t="shared" si="4"/>
        <v>--</v>
      </c>
      <c r="AC220" s="51">
        <f>IFERROR(IF(D220="",AC219,VLOOKUP($F220,'FPO034'!$K$9:$R$251,7,FALSE)),"--")</f>
        <v>9160</v>
      </c>
      <c r="AD220" s="48">
        <f>IFERROR(IF(D220="",AD219,VLOOKUP($F220,'FPO034'!$K$9:$R$251,4,FALSE)),"--")</f>
        <v>42524.60472222</v>
      </c>
      <c r="AE220" s="54"/>
    </row>
    <row r="221" spans="1:31" hidden="1" outlineLevel="2">
      <c r="A221" s="43" t="s">
        <v>26</v>
      </c>
      <c r="B221" s="43" t="s">
        <v>27</v>
      </c>
      <c r="C221" s="43" t="s">
        <v>466</v>
      </c>
      <c r="D221" s="43" t="s">
        <v>467</v>
      </c>
      <c r="E221" s="43" t="s">
        <v>447</v>
      </c>
      <c r="F221" s="43" t="s">
        <v>448</v>
      </c>
      <c r="G221" s="43" t="s">
        <v>449</v>
      </c>
      <c r="H221" s="44">
        <v>42410</v>
      </c>
      <c r="I221" s="43"/>
      <c r="J221" s="43" t="s">
        <v>453</v>
      </c>
      <c r="K221" s="43" t="s">
        <v>47</v>
      </c>
      <c r="L221" s="43" t="s">
        <v>36</v>
      </c>
      <c r="M221" s="43" t="s">
        <v>37</v>
      </c>
      <c r="N221" s="45">
        <v>11662</v>
      </c>
      <c r="O221" s="45">
        <v>11662</v>
      </c>
      <c r="P221" s="45">
        <v>0</v>
      </c>
      <c r="Q221" s="46">
        <v>0</v>
      </c>
      <c r="R221" s="45">
        <v>0</v>
      </c>
      <c r="S221" s="45">
        <v>0</v>
      </c>
      <c r="T221" s="45">
        <v>0</v>
      </c>
      <c r="U221" s="46">
        <v>0</v>
      </c>
      <c r="V221" s="46">
        <v>0</v>
      </c>
      <c r="W221" s="46">
        <v>0</v>
      </c>
      <c r="X221" s="46">
        <v>0</v>
      </c>
      <c r="Y221" s="46">
        <v>0</v>
      </c>
      <c r="Z221" s="45">
        <v>24580</v>
      </c>
      <c r="AA221" s="62">
        <f>IFERROR(IF(D221="",AA220,VLOOKUP($F221,'FPO034'!$K$9:$R$251,6,FALSE)),"--")</f>
        <v>2486.2199999999998</v>
      </c>
      <c r="AB221" s="47" t="str">
        <f t="shared" si="4"/>
        <v>--</v>
      </c>
      <c r="AC221" s="51">
        <f>IFERROR(IF(D221="",AC220,VLOOKUP($F221,'FPO034'!$K$9:$R$251,7,FALSE)),"--")</f>
        <v>9160</v>
      </c>
      <c r="AD221" s="48">
        <f>IFERROR(IF(D221="",AD220,VLOOKUP($F221,'FPO034'!$K$9:$R$251,4,FALSE)),"--")</f>
        <v>42524.60472222</v>
      </c>
      <c r="AE221" s="54"/>
    </row>
    <row r="222" spans="1:31" hidden="1" outlineLevel="2">
      <c r="A222" s="43" t="s">
        <v>26</v>
      </c>
      <c r="B222" s="43" t="s">
        <v>27</v>
      </c>
      <c r="C222" s="43" t="s">
        <v>98</v>
      </c>
      <c r="D222" s="43" t="s">
        <v>468</v>
      </c>
      <c r="E222" s="43" t="s">
        <v>447</v>
      </c>
      <c r="F222" s="43" t="s">
        <v>448</v>
      </c>
      <c r="G222" s="43" t="s">
        <v>449</v>
      </c>
      <c r="H222" s="44">
        <v>42388</v>
      </c>
      <c r="I222" s="43" t="s">
        <v>164</v>
      </c>
      <c r="J222" s="43" t="s">
        <v>450</v>
      </c>
      <c r="K222" s="43" t="s">
        <v>35</v>
      </c>
      <c r="L222" s="43" t="s">
        <v>36</v>
      </c>
      <c r="M222" s="43" t="s">
        <v>51</v>
      </c>
      <c r="N222" s="45">
        <v>99685</v>
      </c>
      <c r="O222" s="45">
        <v>102215</v>
      </c>
      <c r="P222" s="45">
        <v>2530</v>
      </c>
      <c r="Q222" s="46">
        <v>42.76</v>
      </c>
      <c r="R222" s="45">
        <v>22135</v>
      </c>
      <c r="S222" s="45">
        <v>25011</v>
      </c>
      <c r="T222" s="45">
        <v>2876</v>
      </c>
      <c r="U222" s="46">
        <v>171.98</v>
      </c>
      <c r="V222" s="46">
        <v>0</v>
      </c>
      <c r="W222" s="46">
        <v>214.74</v>
      </c>
      <c r="X222" s="46">
        <v>0</v>
      </c>
      <c r="Y222" s="46">
        <v>214.74</v>
      </c>
      <c r="Z222" s="45">
        <v>24580</v>
      </c>
      <c r="AA222" s="62">
        <f>IFERROR(IF(D222="",AA221,VLOOKUP($F222,'FPO034'!$K$9:$R$251,6,FALSE)),"--")</f>
        <v>2486.2199999999998</v>
      </c>
      <c r="AB222" s="47" t="str">
        <f t="shared" si="4"/>
        <v>--</v>
      </c>
      <c r="AC222" s="51">
        <f>IFERROR(IF(D222="",AC221,VLOOKUP($F222,'FPO034'!$K$9:$R$251,7,FALSE)),"--")</f>
        <v>9160</v>
      </c>
      <c r="AD222" s="48">
        <f>IFERROR(IF(D222="",AD221,VLOOKUP($F222,'FPO034'!$K$9:$R$251,4,FALSE)),"--")</f>
        <v>42524.60472222</v>
      </c>
      <c r="AE222" s="54"/>
    </row>
    <row r="223" spans="1:31" hidden="1" outlineLevel="2">
      <c r="A223" s="43" t="s">
        <v>26</v>
      </c>
      <c r="B223" s="43" t="s">
        <v>27</v>
      </c>
      <c r="C223" s="43" t="s">
        <v>48</v>
      </c>
      <c r="D223" s="43" t="s">
        <v>469</v>
      </c>
      <c r="E223" s="43" t="s">
        <v>447</v>
      </c>
      <c r="F223" s="43" t="s">
        <v>448</v>
      </c>
      <c r="G223" s="43" t="s">
        <v>449</v>
      </c>
      <c r="H223" s="44">
        <v>42389</v>
      </c>
      <c r="I223" s="43" t="s">
        <v>164</v>
      </c>
      <c r="J223" s="43" t="s">
        <v>450</v>
      </c>
      <c r="K223" s="43" t="s">
        <v>35</v>
      </c>
      <c r="L223" s="43" t="s">
        <v>36</v>
      </c>
      <c r="M223" s="43" t="s">
        <v>51</v>
      </c>
      <c r="N223" s="45">
        <v>2140</v>
      </c>
      <c r="O223" s="45">
        <v>2140</v>
      </c>
      <c r="P223" s="45">
        <v>0</v>
      </c>
      <c r="Q223" s="46">
        <v>0</v>
      </c>
      <c r="R223" s="45">
        <v>0</v>
      </c>
      <c r="S223" s="45">
        <v>0</v>
      </c>
      <c r="T223" s="45">
        <v>0</v>
      </c>
      <c r="U223" s="46">
        <v>0</v>
      </c>
      <c r="V223" s="46">
        <v>0</v>
      </c>
      <c r="W223" s="46">
        <v>0</v>
      </c>
      <c r="X223" s="46">
        <v>0</v>
      </c>
      <c r="Y223" s="46">
        <v>0</v>
      </c>
      <c r="Z223" s="45">
        <v>24580</v>
      </c>
      <c r="AA223" s="62">
        <f>IFERROR(IF(D223="",AA222,VLOOKUP($F223,'FPO034'!$K$9:$R$251,6,FALSE)),"--")</f>
        <v>2486.2199999999998</v>
      </c>
      <c r="AB223" s="47" t="str">
        <f t="shared" si="4"/>
        <v>--</v>
      </c>
      <c r="AC223" s="51">
        <f>IFERROR(IF(D223="",AC222,VLOOKUP($F223,'FPO034'!$K$9:$R$251,7,FALSE)),"--")</f>
        <v>9160</v>
      </c>
      <c r="AD223" s="48">
        <f>IFERROR(IF(D223="",AD222,VLOOKUP($F223,'FPO034'!$K$9:$R$251,4,FALSE)),"--")</f>
        <v>42524.60472222</v>
      </c>
      <c r="AE223" s="54"/>
    </row>
    <row r="224" spans="1:31" outlineLevel="1" collapsed="1">
      <c r="A224" s="43"/>
      <c r="B224" s="43"/>
      <c r="C224" s="43"/>
      <c r="D224" s="43"/>
      <c r="E224" s="43"/>
      <c r="F224" s="60" t="s">
        <v>1352</v>
      </c>
      <c r="G224" s="43"/>
      <c r="H224" s="44"/>
      <c r="I224" s="43"/>
      <c r="J224" s="43"/>
      <c r="K224" s="43"/>
      <c r="L224" s="43"/>
      <c r="M224" s="43"/>
      <c r="N224" s="45"/>
      <c r="O224" s="45"/>
      <c r="P224" s="45"/>
      <c r="Q224" s="46"/>
      <c r="R224" s="45"/>
      <c r="S224" s="45"/>
      <c r="T224" s="45"/>
      <c r="U224" s="46"/>
      <c r="V224" s="46"/>
      <c r="W224" s="46"/>
      <c r="X224" s="46"/>
      <c r="Y224" s="46">
        <f>SUBTOTAL(9,Y211:Y223)</f>
        <v>889.62999999999988</v>
      </c>
      <c r="Z224" s="45"/>
      <c r="AA224" s="62">
        <f>IFERROR(IF(D224="",AA223,VLOOKUP($F224,'FPO034'!$K$9:$R$251,6,FALSE)),"--")</f>
        <v>2486.2199999999998</v>
      </c>
      <c r="AB224" s="47" t="str">
        <f t="shared" si="4"/>
        <v>--</v>
      </c>
      <c r="AC224" s="51">
        <f>IFERROR(IF(D224="",AC223,VLOOKUP($F224,'FPO034'!$K$9:$R$251,7,FALSE)),"--")</f>
        <v>9160</v>
      </c>
      <c r="AD224" s="48">
        <f>IFERROR(IF(D224="",AD223,VLOOKUP($F224,'FPO034'!$K$9:$R$251,4,FALSE)),"--")</f>
        <v>42524.60472222</v>
      </c>
      <c r="AE224" s="54"/>
    </row>
    <row r="225" spans="1:31" hidden="1" outlineLevel="2">
      <c r="A225" s="43" t="s">
        <v>26</v>
      </c>
      <c r="B225" s="43" t="s">
        <v>27</v>
      </c>
      <c r="C225" s="43" t="s">
        <v>98</v>
      </c>
      <c r="D225" s="43" t="s">
        <v>470</v>
      </c>
      <c r="E225" s="43" t="s">
        <v>411</v>
      </c>
      <c r="F225" s="43" t="s">
        <v>471</v>
      </c>
      <c r="G225" s="43" t="s">
        <v>472</v>
      </c>
      <c r="H225" s="44">
        <v>42207</v>
      </c>
      <c r="I225" s="43" t="s">
        <v>90</v>
      </c>
      <c r="J225" s="43" t="s">
        <v>412</v>
      </c>
      <c r="K225" s="43" t="s">
        <v>35</v>
      </c>
      <c r="L225" s="43" t="s">
        <v>36</v>
      </c>
      <c r="M225" s="43" t="s">
        <v>51</v>
      </c>
      <c r="N225" s="45">
        <v>323914</v>
      </c>
      <c r="O225" s="45">
        <v>353810</v>
      </c>
      <c r="P225" s="45">
        <v>29896</v>
      </c>
      <c r="Q225" s="46">
        <v>505.24</v>
      </c>
      <c r="R225" s="45">
        <v>69096</v>
      </c>
      <c r="S225" s="45">
        <v>74377</v>
      </c>
      <c r="T225" s="45">
        <v>5281</v>
      </c>
      <c r="U225" s="46">
        <v>315.8</v>
      </c>
      <c r="V225" s="46">
        <v>0</v>
      </c>
      <c r="W225" s="46">
        <v>821.04</v>
      </c>
      <c r="X225" s="46">
        <v>0</v>
      </c>
      <c r="Y225" s="46">
        <v>821.04</v>
      </c>
      <c r="Z225" s="45">
        <v>24580</v>
      </c>
      <c r="AA225" s="62">
        <f>IFERROR(IF(D225="",AA224,VLOOKUP($F225,'FPO034'!$K$9:$R$251,6,FALSE)),"--")</f>
        <v>38611.83</v>
      </c>
      <c r="AB225" s="47" t="str">
        <f t="shared" si="4"/>
        <v>--</v>
      </c>
      <c r="AC225" s="51">
        <f>IFERROR(IF(D225="",AC224,VLOOKUP($F225,'FPO034'!$K$9:$R$251,7,FALSE)),"--")</f>
        <v>79691.039999999994</v>
      </c>
      <c r="AD225" s="48">
        <f>IFERROR(IF(D225="",AD224,VLOOKUP($F225,'FPO034'!$K$9:$R$251,4,FALSE)),"--")</f>
        <v>42529.333576379999</v>
      </c>
      <c r="AE225" s="54"/>
    </row>
    <row r="226" spans="1:31" hidden="1" outlineLevel="2">
      <c r="A226" s="43" t="s">
        <v>26</v>
      </c>
      <c r="B226" s="43" t="s">
        <v>27</v>
      </c>
      <c r="C226" s="43" t="s">
        <v>55</v>
      </c>
      <c r="D226" s="43" t="s">
        <v>473</v>
      </c>
      <c r="E226" s="43" t="s">
        <v>474</v>
      </c>
      <c r="F226" s="43" t="s">
        <v>471</v>
      </c>
      <c r="G226" s="43" t="s">
        <v>472</v>
      </c>
      <c r="H226" s="44">
        <v>42208</v>
      </c>
      <c r="I226" s="43" t="s">
        <v>90</v>
      </c>
      <c r="J226" s="43" t="s">
        <v>475</v>
      </c>
      <c r="K226" s="43" t="s">
        <v>35</v>
      </c>
      <c r="L226" s="43" t="s">
        <v>36</v>
      </c>
      <c r="M226" s="43" t="s">
        <v>51</v>
      </c>
      <c r="N226" s="45">
        <v>330825</v>
      </c>
      <c r="O226" s="45">
        <v>349095</v>
      </c>
      <c r="P226" s="45">
        <v>18270</v>
      </c>
      <c r="Q226" s="46">
        <v>308.76</v>
      </c>
      <c r="R226" s="45">
        <v>0</v>
      </c>
      <c r="S226" s="45">
        <v>0</v>
      </c>
      <c r="T226" s="45">
        <v>0</v>
      </c>
      <c r="U226" s="46">
        <v>0</v>
      </c>
      <c r="V226" s="46">
        <v>0</v>
      </c>
      <c r="W226" s="46">
        <v>308.76</v>
      </c>
      <c r="X226" s="46">
        <v>0</v>
      </c>
      <c r="Y226" s="46">
        <v>308.76</v>
      </c>
      <c r="Z226" s="45">
        <v>24580</v>
      </c>
      <c r="AA226" s="62">
        <f>IFERROR(IF(D226="",AA225,VLOOKUP($F226,'FPO034'!$K$9:$R$251,6,FALSE)),"--")</f>
        <v>38611.83</v>
      </c>
      <c r="AB226" s="47" t="str">
        <f t="shared" si="4"/>
        <v>--</v>
      </c>
      <c r="AC226" s="51">
        <f>IFERROR(IF(D226="",AC225,VLOOKUP($F226,'FPO034'!$K$9:$R$251,7,FALSE)),"--")</f>
        <v>79691.039999999994</v>
      </c>
      <c r="AD226" s="48">
        <f>IFERROR(IF(D226="",AD225,VLOOKUP($F226,'FPO034'!$K$9:$R$251,4,FALSE)),"--")</f>
        <v>42529.333576379999</v>
      </c>
      <c r="AE226" s="54"/>
    </row>
    <row r="227" spans="1:31" hidden="1" outlineLevel="2">
      <c r="A227" s="43" t="s">
        <v>26</v>
      </c>
      <c r="B227" s="43" t="s">
        <v>27</v>
      </c>
      <c r="C227" s="43" t="s">
        <v>98</v>
      </c>
      <c r="D227" s="43" t="s">
        <v>476</v>
      </c>
      <c r="E227" s="43" t="s">
        <v>411</v>
      </c>
      <c r="F227" s="43" t="s">
        <v>471</v>
      </c>
      <c r="G227" s="43" t="s">
        <v>472</v>
      </c>
      <c r="H227" s="44">
        <v>42184</v>
      </c>
      <c r="I227" s="43" t="s">
        <v>90</v>
      </c>
      <c r="J227" s="43" t="s">
        <v>412</v>
      </c>
      <c r="K227" s="43" t="s">
        <v>35</v>
      </c>
      <c r="L227" s="43" t="s">
        <v>36</v>
      </c>
      <c r="M227" s="43" t="s">
        <v>51</v>
      </c>
      <c r="N227" s="45">
        <v>10444</v>
      </c>
      <c r="O227" s="45">
        <v>12072</v>
      </c>
      <c r="P227" s="45">
        <v>1628</v>
      </c>
      <c r="Q227" s="46">
        <v>27.51</v>
      </c>
      <c r="R227" s="45">
        <v>3324</v>
      </c>
      <c r="S227" s="45">
        <v>3544</v>
      </c>
      <c r="T227" s="45">
        <v>220</v>
      </c>
      <c r="U227" s="46">
        <v>13.16</v>
      </c>
      <c r="V227" s="46">
        <v>0</v>
      </c>
      <c r="W227" s="46">
        <v>40.67</v>
      </c>
      <c r="X227" s="46">
        <v>0</v>
      </c>
      <c r="Y227" s="46">
        <v>40.67</v>
      </c>
      <c r="Z227" s="45">
        <v>24580</v>
      </c>
      <c r="AA227" s="62">
        <f>IFERROR(IF(D227="",AA226,VLOOKUP($F227,'FPO034'!$K$9:$R$251,6,FALSE)),"--")</f>
        <v>38611.83</v>
      </c>
      <c r="AB227" s="47" t="str">
        <f t="shared" si="4"/>
        <v>--</v>
      </c>
      <c r="AC227" s="51">
        <f>IFERROR(IF(D227="",AC226,VLOOKUP($F227,'FPO034'!$K$9:$R$251,7,FALSE)),"--")</f>
        <v>79691.039999999994</v>
      </c>
      <c r="AD227" s="48">
        <f>IFERROR(IF(D227="",AD226,VLOOKUP($F227,'FPO034'!$K$9:$R$251,4,FALSE)),"--")</f>
        <v>42529.333576379999</v>
      </c>
      <c r="AE227" s="54"/>
    </row>
    <row r="228" spans="1:31" hidden="1" outlineLevel="2">
      <c r="A228" s="43" t="s">
        <v>26</v>
      </c>
      <c r="B228" s="43" t="s">
        <v>27</v>
      </c>
      <c r="C228" s="43" t="s">
        <v>140</v>
      </c>
      <c r="D228" s="43" t="s">
        <v>477</v>
      </c>
      <c r="E228" s="43" t="s">
        <v>474</v>
      </c>
      <c r="F228" s="43" t="s">
        <v>471</v>
      </c>
      <c r="G228" s="43" t="s">
        <v>472</v>
      </c>
      <c r="H228" s="44">
        <v>42208</v>
      </c>
      <c r="I228" s="43" t="s">
        <v>90</v>
      </c>
      <c r="J228" s="43" t="s">
        <v>475</v>
      </c>
      <c r="K228" s="43" t="s">
        <v>35</v>
      </c>
      <c r="L228" s="43" t="s">
        <v>36</v>
      </c>
      <c r="M228" s="43" t="s">
        <v>51</v>
      </c>
      <c r="N228" s="45">
        <v>218</v>
      </c>
      <c r="O228" s="45">
        <v>220</v>
      </c>
      <c r="P228" s="45">
        <v>2</v>
      </c>
      <c r="Q228" s="46">
        <v>0.03</v>
      </c>
      <c r="R228" s="45">
        <v>400</v>
      </c>
      <c r="S228" s="45">
        <v>400</v>
      </c>
      <c r="T228" s="45">
        <v>0</v>
      </c>
      <c r="U228" s="46">
        <v>0</v>
      </c>
      <c r="V228" s="46">
        <v>0</v>
      </c>
      <c r="W228" s="46">
        <v>0.03</v>
      </c>
      <c r="X228" s="46">
        <v>0</v>
      </c>
      <c r="Y228" s="46">
        <v>0.03</v>
      </c>
      <c r="Z228" s="45">
        <v>24580</v>
      </c>
      <c r="AA228" s="62">
        <f>IFERROR(IF(D228="",AA227,VLOOKUP($F228,'FPO034'!$K$9:$R$251,6,FALSE)),"--")</f>
        <v>38611.83</v>
      </c>
      <c r="AB228" s="47" t="str">
        <f t="shared" si="4"/>
        <v>--</v>
      </c>
      <c r="AC228" s="51">
        <f>IFERROR(IF(D228="",AC227,VLOOKUP($F228,'FPO034'!$K$9:$R$251,7,FALSE)),"--")</f>
        <v>79691.039999999994</v>
      </c>
      <c r="AD228" s="48">
        <f>IFERROR(IF(D228="",AD227,VLOOKUP($F228,'FPO034'!$K$9:$R$251,4,FALSE)),"--")</f>
        <v>42529.333576379999</v>
      </c>
      <c r="AE228" s="54"/>
    </row>
    <row r="229" spans="1:31" hidden="1" outlineLevel="2">
      <c r="A229" s="43" t="s">
        <v>26</v>
      </c>
      <c r="B229" s="43" t="s">
        <v>27</v>
      </c>
      <c r="C229" s="43" t="s">
        <v>98</v>
      </c>
      <c r="D229" s="43" t="s">
        <v>478</v>
      </c>
      <c r="E229" s="43" t="s">
        <v>411</v>
      </c>
      <c r="F229" s="43" t="s">
        <v>471</v>
      </c>
      <c r="G229" s="43" t="s">
        <v>472</v>
      </c>
      <c r="H229" s="44">
        <v>42207</v>
      </c>
      <c r="I229" s="43" t="s">
        <v>90</v>
      </c>
      <c r="J229" s="43" t="s">
        <v>412</v>
      </c>
      <c r="K229" s="43" t="s">
        <v>35</v>
      </c>
      <c r="L229" s="43" t="s">
        <v>36</v>
      </c>
      <c r="M229" s="43" t="s">
        <v>51</v>
      </c>
      <c r="N229" s="45">
        <v>59698</v>
      </c>
      <c r="O229" s="45">
        <v>66526</v>
      </c>
      <c r="P229" s="45">
        <v>6828</v>
      </c>
      <c r="Q229" s="46">
        <v>115.39</v>
      </c>
      <c r="R229" s="45">
        <v>83109</v>
      </c>
      <c r="S229" s="45">
        <v>94346</v>
      </c>
      <c r="T229" s="45">
        <v>11237</v>
      </c>
      <c r="U229" s="46">
        <v>671.97</v>
      </c>
      <c r="V229" s="46">
        <v>0</v>
      </c>
      <c r="W229" s="46">
        <v>787.36</v>
      </c>
      <c r="X229" s="46">
        <v>0</v>
      </c>
      <c r="Y229" s="46">
        <v>787.36</v>
      </c>
      <c r="Z229" s="45">
        <v>24580</v>
      </c>
      <c r="AA229" s="62">
        <f>IFERROR(IF(D229="",AA228,VLOOKUP($F229,'FPO034'!$K$9:$R$251,6,FALSE)),"--")</f>
        <v>38611.83</v>
      </c>
      <c r="AB229" s="47" t="str">
        <f t="shared" si="4"/>
        <v>--</v>
      </c>
      <c r="AC229" s="51">
        <f>IFERROR(IF(D229="",AC228,VLOOKUP($F229,'FPO034'!$K$9:$R$251,7,FALSE)),"--")</f>
        <v>79691.039999999994</v>
      </c>
      <c r="AD229" s="48">
        <f>IFERROR(IF(D229="",AD228,VLOOKUP($F229,'FPO034'!$K$9:$R$251,4,FALSE)),"--")</f>
        <v>42529.333576379999</v>
      </c>
      <c r="AE229" s="54"/>
    </row>
    <row r="230" spans="1:31" hidden="1" outlineLevel="2">
      <c r="A230" s="43" t="s">
        <v>26</v>
      </c>
      <c r="B230" s="43" t="s">
        <v>27</v>
      </c>
      <c r="C230" s="43" t="s">
        <v>98</v>
      </c>
      <c r="D230" s="43" t="s">
        <v>479</v>
      </c>
      <c r="E230" s="43" t="s">
        <v>474</v>
      </c>
      <c r="F230" s="43" t="s">
        <v>471</v>
      </c>
      <c r="G230" s="43" t="s">
        <v>472</v>
      </c>
      <c r="H230" s="44">
        <v>42184</v>
      </c>
      <c r="I230" s="43" t="s">
        <v>90</v>
      </c>
      <c r="J230" s="43" t="s">
        <v>475</v>
      </c>
      <c r="K230" s="43" t="s">
        <v>35</v>
      </c>
      <c r="L230" s="43" t="s">
        <v>36</v>
      </c>
      <c r="M230" s="43" t="s">
        <v>51</v>
      </c>
      <c r="N230" s="45">
        <v>35838</v>
      </c>
      <c r="O230" s="45">
        <v>38464</v>
      </c>
      <c r="P230" s="45">
        <v>2626</v>
      </c>
      <c r="Q230" s="46">
        <v>44.38</v>
      </c>
      <c r="R230" s="45">
        <v>13928</v>
      </c>
      <c r="S230" s="45">
        <v>15827</v>
      </c>
      <c r="T230" s="45">
        <v>1899</v>
      </c>
      <c r="U230" s="46">
        <v>113.56</v>
      </c>
      <c r="V230" s="46">
        <v>0</v>
      </c>
      <c r="W230" s="46">
        <v>157.94</v>
      </c>
      <c r="X230" s="46">
        <v>0</v>
      </c>
      <c r="Y230" s="46">
        <v>157.94</v>
      </c>
      <c r="Z230" s="45">
        <v>24580</v>
      </c>
      <c r="AA230" s="62">
        <f>IFERROR(IF(D230="",AA229,VLOOKUP($F230,'FPO034'!$K$9:$R$251,6,FALSE)),"--")</f>
        <v>38611.83</v>
      </c>
      <c r="AB230" s="47" t="str">
        <f t="shared" si="4"/>
        <v>--</v>
      </c>
      <c r="AC230" s="51">
        <f>IFERROR(IF(D230="",AC229,VLOOKUP($F230,'FPO034'!$K$9:$R$251,7,FALSE)),"--")</f>
        <v>79691.039999999994</v>
      </c>
      <c r="AD230" s="48">
        <f>IFERROR(IF(D230="",AD229,VLOOKUP($F230,'FPO034'!$K$9:$R$251,4,FALSE)),"--")</f>
        <v>42529.333576379999</v>
      </c>
      <c r="AE230" s="54"/>
    </row>
    <row r="231" spans="1:31" hidden="1" outlineLevel="2">
      <c r="A231" s="43" t="s">
        <v>26</v>
      </c>
      <c r="B231" s="43" t="s">
        <v>27</v>
      </c>
      <c r="C231" s="43" t="s">
        <v>55</v>
      </c>
      <c r="D231" s="43" t="s">
        <v>480</v>
      </c>
      <c r="E231" s="43" t="s">
        <v>411</v>
      </c>
      <c r="F231" s="43" t="s">
        <v>471</v>
      </c>
      <c r="G231" s="43" t="s">
        <v>472</v>
      </c>
      <c r="H231" s="44">
        <v>42207</v>
      </c>
      <c r="I231" s="43" t="s">
        <v>90</v>
      </c>
      <c r="J231" s="43" t="s">
        <v>412</v>
      </c>
      <c r="K231" s="43" t="s">
        <v>35</v>
      </c>
      <c r="L231" s="43" t="s">
        <v>36</v>
      </c>
      <c r="M231" s="43" t="s">
        <v>37</v>
      </c>
      <c r="N231" s="45">
        <v>290190</v>
      </c>
      <c r="O231" s="45">
        <v>333401</v>
      </c>
      <c r="P231" s="45">
        <v>43211</v>
      </c>
      <c r="Q231" s="46">
        <v>730.27</v>
      </c>
      <c r="R231" s="45">
        <v>0</v>
      </c>
      <c r="S231" s="45">
        <v>0</v>
      </c>
      <c r="T231" s="45">
        <v>0</v>
      </c>
      <c r="U231" s="46">
        <v>0</v>
      </c>
      <c r="V231" s="46">
        <v>0</v>
      </c>
      <c r="W231" s="46">
        <v>730.27</v>
      </c>
      <c r="X231" s="46">
        <v>0</v>
      </c>
      <c r="Y231" s="46">
        <v>730.27</v>
      </c>
      <c r="Z231" s="45">
        <v>24580</v>
      </c>
      <c r="AA231" s="62">
        <f>IFERROR(IF(D231="",AA230,VLOOKUP($F231,'FPO034'!$K$9:$R$251,6,FALSE)),"--")</f>
        <v>38611.83</v>
      </c>
      <c r="AB231" s="47" t="str">
        <f t="shared" si="4"/>
        <v>--</v>
      </c>
      <c r="AC231" s="51">
        <f>IFERROR(IF(D231="",AC230,VLOOKUP($F231,'FPO034'!$K$9:$R$251,7,FALSE)),"--")</f>
        <v>79691.039999999994</v>
      </c>
      <c r="AD231" s="48">
        <f>IFERROR(IF(D231="",AD230,VLOOKUP($F231,'FPO034'!$K$9:$R$251,4,FALSE)),"--")</f>
        <v>42529.333576379999</v>
      </c>
      <c r="AE231" s="54"/>
    </row>
    <row r="232" spans="1:31" hidden="1" outlineLevel="2">
      <c r="A232" s="43" t="s">
        <v>26</v>
      </c>
      <c r="B232" s="43" t="s">
        <v>27</v>
      </c>
      <c r="C232" s="43" t="s">
        <v>48</v>
      </c>
      <c r="D232" s="43" t="s">
        <v>481</v>
      </c>
      <c r="E232" s="43" t="s">
        <v>474</v>
      </c>
      <c r="F232" s="43" t="s">
        <v>471</v>
      </c>
      <c r="G232" s="43" t="s">
        <v>472</v>
      </c>
      <c r="H232" s="44">
        <v>42184</v>
      </c>
      <c r="I232" s="43" t="s">
        <v>90</v>
      </c>
      <c r="J232" s="43" t="s">
        <v>475</v>
      </c>
      <c r="K232" s="43" t="s">
        <v>35</v>
      </c>
      <c r="L232" s="43" t="s">
        <v>36</v>
      </c>
      <c r="M232" s="43" t="s">
        <v>51</v>
      </c>
      <c r="N232" s="45">
        <v>2785</v>
      </c>
      <c r="O232" s="45">
        <v>2825</v>
      </c>
      <c r="P232" s="45">
        <v>40</v>
      </c>
      <c r="Q232" s="46">
        <v>0.68</v>
      </c>
      <c r="R232" s="45">
        <v>0</v>
      </c>
      <c r="S232" s="45">
        <v>0</v>
      </c>
      <c r="T232" s="45">
        <v>0</v>
      </c>
      <c r="U232" s="46">
        <v>0</v>
      </c>
      <c r="V232" s="46">
        <v>0</v>
      </c>
      <c r="W232" s="46">
        <v>0.68</v>
      </c>
      <c r="X232" s="46">
        <v>0</v>
      </c>
      <c r="Y232" s="46">
        <v>0.68</v>
      </c>
      <c r="Z232" s="45">
        <v>24580</v>
      </c>
      <c r="AA232" s="62">
        <f>IFERROR(IF(D232="",AA231,VLOOKUP($F232,'FPO034'!$K$9:$R$251,6,FALSE)),"--")</f>
        <v>38611.83</v>
      </c>
      <c r="AB232" s="47" t="str">
        <f t="shared" si="4"/>
        <v>--</v>
      </c>
      <c r="AC232" s="51">
        <f>IFERROR(IF(D232="",AC231,VLOOKUP($F232,'FPO034'!$K$9:$R$251,7,FALSE)),"--")</f>
        <v>79691.039999999994</v>
      </c>
      <c r="AD232" s="48">
        <f>IFERROR(IF(D232="",AD231,VLOOKUP($F232,'FPO034'!$K$9:$R$251,4,FALSE)),"--")</f>
        <v>42529.333576379999</v>
      </c>
      <c r="AE232" s="54"/>
    </row>
    <row r="233" spans="1:31" hidden="1" outlineLevel="2">
      <c r="A233" s="43" t="s">
        <v>26</v>
      </c>
      <c r="B233" s="43" t="s">
        <v>27</v>
      </c>
      <c r="C233" s="43" t="s">
        <v>60</v>
      </c>
      <c r="D233" s="43" t="s">
        <v>482</v>
      </c>
      <c r="E233" s="43" t="s">
        <v>474</v>
      </c>
      <c r="F233" s="43" t="s">
        <v>471</v>
      </c>
      <c r="G233" s="43" t="s">
        <v>472</v>
      </c>
      <c r="H233" s="44">
        <v>42208</v>
      </c>
      <c r="I233" s="43" t="s">
        <v>90</v>
      </c>
      <c r="J233" s="43" t="s">
        <v>475</v>
      </c>
      <c r="K233" s="43" t="s">
        <v>35</v>
      </c>
      <c r="L233" s="43" t="s">
        <v>36</v>
      </c>
      <c r="M233" s="43" t="s">
        <v>51</v>
      </c>
      <c r="N233" s="45">
        <v>72504</v>
      </c>
      <c r="O233" s="45">
        <v>74665</v>
      </c>
      <c r="P233" s="45">
        <v>2161</v>
      </c>
      <c r="Q233" s="46">
        <v>36.520000000000003</v>
      </c>
      <c r="R233" s="45">
        <v>0</v>
      </c>
      <c r="S233" s="45">
        <v>0</v>
      </c>
      <c r="T233" s="45">
        <v>0</v>
      </c>
      <c r="U233" s="46">
        <v>0</v>
      </c>
      <c r="V233" s="46">
        <v>0</v>
      </c>
      <c r="W233" s="46">
        <v>36.520000000000003</v>
      </c>
      <c r="X233" s="46">
        <v>0</v>
      </c>
      <c r="Y233" s="46">
        <v>36.520000000000003</v>
      </c>
      <c r="Z233" s="45">
        <v>24580</v>
      </c>
      <c r="AA233" s="62">
        <f>IFERROR(IF(D233="",AA232,VLOOKUP($F233,'FPO034'!$K$9:$R$251,6,FALSE)),"--")</f>
        <v>38611.83</v>
      </c>
      <c r="AB233" s="47" t="str">
        <f t="shared" si="4"/>
        <v>--</v>
      </c>
      <c r="AC233" s="51">
        <f>IFERROR(IF(D233="",AC232,VLOOKUP($F233,'FPO034'!$K$9:$R$251,7,FALSE)),"--")</f>
        <v>79691.039999999994</v>
      </c>
      <c r="AD233" s="48">
        <f>IFERROR(IF(D233="",AD232,VLOOKUP($F233,'FPO034'!$K$9:$R$251,4,FALSE)),"--")</f>
        <v>42529.333576379999</v>
      </c>
      <c r="AE233" s="54"/>
    </row>
    <row r="234" spans="1:31" hidden="1" outlineLevel="2">
      <c r="A234" s="43" t="s">
        <v>26</v>
      </c>
      <c r="B234" s="43" t="s">
        <v>27</v>
      </c>
      <c r="C234" s="43" t="s">
        <v>55</v>
      </c>
      <c r="D234" s="43" t="s">
        <v>483</v>
      </c>
      <c r="E234" s="43" t="s">
        <v>411</v>
      </c>
      <c r="F234" s="43" t="s">
        <v>471</v>
      </c>
      <c r="G234" s="43" t="s">
        <v>472</v>
      </c>
      <c r="H234" s="44">
        <v>42258</v>
      </c>
      <c r="I234" s="43"/>
      <c r="J234" s="43" t="s">
        <v>412</v>
      </c>
      <c r="K234" s="43" t="s">
        <v>35</v>
      </c>
      <c r="L234" s="43" t="s">
        <v>36</v>
      </c>
      <c r="M234" s="43" t="s">
        <v>51</v>
      </c>
      <c r="N234" s="45">
        <v>168247</v>
      </c>
      <c r="O234" s="45">
        <v>174637</v>
      </c>
      <c r="P234" s="45">
        <v>6390</v>
      </c>
      <c r="Q234" s="46">
        <v>107.99</v>
      </c>
      <c r="R234" s="45">
        <v>0</v>
      </c>
      <c r="S234" s="45">
        <v>0</v>
      </c>
      <c r="T234" s="45">
        <v>0</v>
      </c>
      <c r="U234" s="46">
        <v>0</v>
      </c>
      <c r="V234" s="46">
        <v>0</v>
      </c>
      <c r="W234" s="46">
        <v>107.99</v>
      </c>
      <c r="X234" s="46">
        <v>0</v>
      </c>
      <c r="Y234" s="46">
        <v>107.99</v>
      </c>
      <c r="Z234" s="45">
        <v>24580</v>
      </c>
      <c r="AA234" s="62">
        <f>IFERROR(IF(D234="",AA233,VLOOKUP($F234,'FPO034'!$K$9:$R$251,6,FALSE)),"--")</f>
        <v>38611.83</v>
      </c>
      <c r="AB234" s="47" t="str">
        <f t="shared" si="4"/>
        <v>--</v>
      </c>
      <c r="AC234" s="51">
        <f>IFERROR(IF(D234="",AC233,VLOOKUP($F234,'FPO034'!$K$9:$R$251,7,FALSE)),"--")</f>
        <v>79691.039999999994</v>
      </c>
      <c r="AD234" s="48">
        <f>IFERROR(IF(D234="",AD233,VLOOKUP($F234,'FPO034'!$K$9:$R$251,4,FALSE)),"--")</f>
        <v>42529.333576379999</v>
      </c>
      <c r="AE234" s="54"/>
    </row>
    <row r="235" spans="1:31" hidden="1" outlineLevel="2">
      <c r="A235" s="43" t="s">
        <v>26</v>
      </c>
      <c r="B235" s="43" t="s">
        <v>27</v>
      </c>
      <c r="C235" s="43" t="s">
        <v>140</v>
      </c>
      <c r="D235" s="43" t="s">
        <v>484</v>
      </c>
      <c r="E235" s="43" t="s">
        <v>411</v>
      </c>
      <c r="F235" s="43" t="s">
        <v>471</v>
      </c>
      <c r="G235" s="43" t="s">
        <v>472</v>
      </c>
      <c r="H235" s="44">
        <v>42184</v>
      </c>
      <c r="I235" s="43" t="s">
        <v>90</v>
      </c>
      <c r="J235" s="43" t="s">
        <v>412</v>
      </c>
      <c r="K235" s="43" t="s">
        <v>35</v>
      </c>
      <c r="L235" s="43" t="s">
        <v>36</v>
      </c>
      <c r="M235" s="43" t="s">
        <v>51</v>
      </c>
      <c r="N235" s="45">
        <v>4268</v>
      </c>
      <c r="O235" s="45">
        <v>4302</v>
      </c>
      <c r="P235" s="45">
        <v>34</v>
      </c>
      <c r="Q235" s="46">
        <v>0.56999999999999995</v>
      </c>
      <c r="R235" s="45">
        <v>2592</v>
      </c>
      <c r="S235" s="45">
        <v>2644</v>
      </c>
      <c r="T235" s="45">
        <v>52</v>
      </c>
      <c r="U235" s="46">
        <v>3.11</v>
      </c>
      <c r="V235" s="46">
        <v>0</v>
      </c>
      <c r="W235" s="46">
        <v>3.68</v>
      </c>
      <c r="X235" s="46">
        <v>0</v>
      </c>
      <c r="Y235" s="46">
        <v>3.68</v>
      </c>
      <c r="Z235" s="45">
        <v>24580</v>
      </c>
      <c r="AA235" s="62">
        <f>IFERROR(IF(D235="",AA234,VLOOKUP($F235,'FPO034'!$K$9:$R$251,6,FALSE)),"--")</f>
        <v>38611.83</v>
      </c>
      <c r="AB235" s="47" t="str">
        <f t="shared" si="4"/>
        <v>--</v>
      </c>
      <c r="AC235" s="51">
        <f>IFERROR(IF(D235="",AC234,VLOOKUP($F235,'FPO034'!$K$9:$R$251,7,FALSE)),"--")</f>
        <v>79691.039999999994</v>
      </c>
      <c r="AD235" s="48">
        <f>IFERROR(IF(D235="",AD234,VLOOKUP($F235,'FPO034'!$K$9:$R$251,4,FALSE)),"--")</f>
        <v>42529.333576379999</v>
      </c>
      <c r="AE235" s="54"/>
    </row>
    <row r="236" spans="1:31" hidden="1" outlineLevel="2">
      <c r="A236" s="43" t="s">
        <v>26</v>
      </c>
      <c r="B236" s="43" t="s">
        <v>27</v>
      </c>
      <c r="C236" s="43" t="s">
        <v>55</v>
      </c>
      <c r="D236" s="43" t="s">
        <v>485</v>
      </c>
      <c r="E236" s="43" t="s">
        <v>411</v>
      </c>
      <c r="F236" s="43" t="s">
        <v>471</v>
      </c>
      <c r="G236" s="43" t="s">
        <v>472</v>
      </c>
      <c r="H236" s="44">
        <v>42207</v>
      </c>
      <c r="I236" s="43" t="s">
        <v>90</v>
      </c>
      <c r="J236" s="43" t="s">
        <v>412</v>
      </c>
      <c r="K236" s="43" t="s">
        <v>35</v>
      </c>
      <c r="L236" s="43" t="s">
        <v>36</v>
      </c>
      <c r="M236" s="43" t="s">
        <v>37</v>
      </c>
      <c r="N236" s="45">
        <v>261096</v>
      </c>
      <c r="O236" s="45">
        <v>294622</v>
      </c>
      <c r="P236" s="45">
        <v>33526</v>
      </c>
      <c r="Q236" s="46">
        <v>566.59</v>
      </c>
      <c r="R236" s="45">
        <v>0</v>
      </c>
      <c r="S236" s="45">
        <v>0</v>
      </c>
      <c r="T236" s="45">
        <v>0</v>
      </c>
      <c r="U236" s="46">
        <v>0</v>
      </c>
      <c r="V236" s="46">
        <v>0</v>
      </c>
      <c r="W236" s="46">
        <v>566.59</v>
      </c>
      <c r="X236" s="46">
        <v>0</v>
      </c>
      <c r="Y236" s="46">
        <v>566.59</v>
      </c>
      <c r="Z236" s="45">
        <v>24580</v>
      </c>
      <c r="AA236" s="62">
        <f>IFERROR(IF(D236="",AA235,VLOOKUP($F236,'FPO034'!$K$9:$R$251,6,FALSE)),"--")</f>
        <v>38611.83</v>
      </c>
      <c r="AB236" s="47" t="str">
        <f t="shared" si="4"/>
        <v>--</v>
      </c>
      <c r="AC236" s="51">
        <f>IFERROR(IF(D236="",AC235,VLOOKUP($F236,'FPO034'!$K$9:$R$251,7,FALSE)),"--")</f>
        <v>79691.039999999994</v>
      </c>
      <c r="AD236" s="48">
        <f>IFERROR(IF(D236="",AD235,VLOOKUP($F236,'FPO034'!$K$9:$R$251,4,FALSE)),"--")</f>
        <v>42529.333576379999</v>
      </c>
      <c r="AE236" s="54"/>
    </row>
    <row r="237" spans="1:31" hidden="1" outlineLevel="2">
      <c r="A237" s="43" t="s">
        <v>26</v>
      </c>
      <c r="B237" s="43" t="s">
        <v>27</v>
      </c>
      <c r="C237" s="43" t="s">
        <v>140</v>
      </c>
      <c r="D237" s="43" t="s">
        <v>486</v>
      </c>
      <c r="E237" s="43" t="s">
        <v>411</v>
      </c>
      <c r="F237" s="43" t="s">
        <v>471</v>
      </c>
      <c r="G237" s="43" t="s">
        <v>472</v>
      </c>
      <c r="H237" s="44">
        <v>42207</v>
      </c>
      <c r="I237" s="43" t="s">
        <v>90</v>
      </c>
      <c r="J237" s="43" t="s">
        <v>412</v>
      </c>
      <c r="K237" s="43" t="s">
        <v>35</v>
      </c>
      <c r="L237" s="43" t="s">
        <v>36</v>
      </c>
      <c r="M237" s="43" t="s">
        <v>51</v>
      </c>
      <c r="N237" s="45">
        <v>16380</v>
      </c>
      <c r="O237" s="45">
        <v>16816</v>
      </c>
      <c r="P237" s="45">
        <v>436</v>
      </c>
      <c r="Q237" s="46">
        <v>7.37</v>
      </c>
      <c r="R237" s="45">
        <v>23178</v>
      </c>
      <c r="S237" s="45">
        <v>23843</v>
      </c>
      <c r="T237" s="45">
        <v>665</v>
      </c>
      <c r="U237" s="46">
        <v>39.770000000000003</v>
      </c>
      <c r="V237" s="46">
        <v>0</v>
      </c>
      <c r="W237" s="46">
        <v>47.14</v>
      </c>
      <c r="X237" s="46">
        <v>0</v>
      </c>
      <c r="Y237" s="46">
        <v>47.14</v>
      </c>
      <c r="Z237" s="45">
        <v>24580</v>
      </c>
      <c r="AA237" s="62">
        <f>IFERROR(IF(D237="",AA236,VLOOKUP($F237,'FPO034'!$K$9:$R$251,6,FALSE)),"--")</f>
        <v>38611.83</v>
      </c>
      <c r="AB237" s="47" t="str">
        <f t="shared" si="4"/>
        <v>--</v>
      </c>
      <c r="AC237" s="51">
        <f>IFERROR(IF(D237="",AC236,VLOOKUP($F237,'FPO034'!$K$9:$R$251,7,FALSE)),"--")</f>
        <v>79691.039999999994</v>
      </c>
      <c r="AD237" s="48">
        <f>IFERROR(IF(D237="",AD236,VLOOKUP($F237,'FPO034'!$K$9:$R$251,4,FALSE)),"--")</f>
        <v>42529.333576379999</v>
      </c>
      <c r="AE237" s="54"/>
    </row>
    <row r="238" spans="1:31" hidden="1" outlineLevel="2">
      <c r="A238" s="43" t="s">
        <v>26</v>
      </c>
      <c r="B238" s="43" t="s">
        <v>27</v>
      </c>
      <c r="C238" s="43" t="s">
        <v>98</v>
      </c>
      <c r="D238" s="43" t="s">
        <v>487</v>
      </c>
      <c r="E238" s="43" t="s">
        <v>411</v>
      </c>
      <c r="F238" s="43" t="s">
        <v>471</v>
      </c>
      <c r="G238" s="43" t="s">
        <v>472</v>
      </c>
      <c r="H238" s="44">
        <v>42184</v>
      </c>
      <c r="I238" s="43" t="s">
        <v>90</v>
      </c>
      <c r="J238" s="43" t="s">
        <v>412</v>
      </c>
      <c r="K238" s="43" t="s">
        <v>35</v>
      </c>
      <c r="L238" s="43" t="s">
        <v>36</v>
      </c>
      <c r="M238" s="43" t="s">
        <v>51</v>
      </c>
      <c r="N238" s="45">
        <v>71463</v>
      </c>
      <c r="O238" s="45">
        <v>77681</v>
      </c>
      <c r="P238" s="45">
        <v>6218</v>
      </c>
      <c r="Q238" s="46">
        <v>105.08</v>
      </c>
      <c r="R238" s="45">
        <v>18395</v>
      </c>
      <c r="S238" s="45">
        <v>19298</v>
      </c>
      <c r="T238" s="45">
        <v>903</v>
      </c>
      <c r="U238" s="46">
        <v>54</v>
      </c>
      <c r="V238" s="46">
        <v>0</v>
      </c>
      <c r="W238" s="46">
        <v>159.08000000000001</v>
      </c>
      <c r="X238" s="46">
        <v>0</v>
      </c>
      <c r="Y238" s="46">
        <v>159.08000000000001</v>
      </c>
      <c r="Z238" s="45">
        <v>24580</v>
      </c>
      <c r="AA238" s="62">
        <f>IFERROR(IF(D238="",AA237,VLOOKUP($F238,'FPO034'!$K$9:$R$251,6,FALSE)),"--")</f>
        <v>38611.83</v>
      </c>
      <c r="AB238" s="47" t="str">
        <f t="shared" si="4"/>
        <v>--</v>
      </c>
      <c r="AC238" s="51">
        <f>IFERROR(IF(D238="",AC237,VLOOKUP($F238,'FPO034'!$K$9:$R$251,7,FALSE)),"--")</f>
        <v>79691.039999999994</v>
      </c>
      <c r="AD238" s="48">
        <f>IFERROR(IF(D238="",AD237,VLOOKUP($F238,'FPO034'!$K$9:$R$251,4,FALSE)),"--")</f>
        <v>42529.333576379999</v>
      </c>
      <c r="AE238" s="54"/>
    </row>
    <row r="239" spans="1:31" hidden="1" outlineLevel="2">
      <c r="A239" s="43" t="s">
        <v>26</v>
      </c>
      <c r="B239" s="43" t="s">
        <v>27</v>
      </c>
      <c r="C239" s="43" t="s">
        <v>60</v>
      </c>
      <c r="D239" s="43" t="s">
        <v>488</v>
      </c>
      <c r="E239" s="43" t="s">
        <v>474</v>
      </c>
      <c r="F239" s="43" t="s">
        <v>471</v>
      </c>
      <c r="G239" s="43" t="s">
        <v>472</v>
      </c>
      <c r="H239" s="44">
        <v>42208</v>
      </c>
      <c r="I239" s="43" t="s">
        <v>90</v>
      </c>
      <c r="J239" s="43" t="s">
        <v>475</v>
      </c>
      <c r="K239" s="43" t="s">
        <v>35</v>
      </c>
      <c r="L239" s="43" t="s">
        <v>36</v>
      </c>
      <c r="M239" s="43" t="s">
        <v>51</v>
      </c>
      <c r="N239" s="45">
        <v>4121</v>
      </c>
      <c r="O239" s="45">
        <v>4816</v>
      </c>
      <c r="P239" s="45">
        <v>695</v>
      </c>
      <c r="Q239" s="46">
        <v>11.75</v>
      </c>
      <c r="R239" s="45">
        <v>0</v>
      </c>
      <c r="S239" s="45">
        <v>0</v>
      </c>
      <c r="T239" s="45">
        <v>0</v>
      </c>
      <c r="U239" s="46">
        <v>0</v>
      </c>
      <c r="V239" s="46">
        <v>0</v>
      </c>
      <c r="W239" s="46">
        <v>11.75</v>
      </c>
      <c r="X239" s="46">
        <v>0</v>
      </c>
      <c r="Y239" s="46">
        <v>11.75</v>
      </c>
      <c r="Z239" s="45">
        <v>24580</v>
      </c>
      <c r="AA239" s="62">
        <f>IFERROR(IF(D239="",AA238,VLOOKUP($F239,'FPO034'!$K$9:$R$251,6,FALSE)),"--")</f>
        <v>38611.83</v>
      </c>
      <c r="AB239" s="47" t="str">
        <f t="shared" si="4"/>
        <v>--</v>
      </c>
      <c r="AC239" s="51">
        <f>IFERROR(IF(D239="",AC238,VLOOKUP($F239,'FPO034'!$K$9:$R$251,7,FALSE)),"--")</f>
        <v>79691.039999999994</v>
      </c>
      <c r="AD239" s="48">
        <f>IFERROR(IF(D239="",AD238,VLOOKUP($F239,'FPO034'!$K$9:$R$251,4,FALSE)),"--")</f>
        <v>42529.333576379999</v>
      </c>
      <c r="AE239" s="54"/>
    </row>
    <row r="240" spans="1:31" outlineLevel="1" collapsed="1">
      <c r="A240" s="43"/>
      <c r="B240" s="43"/>
      <c r="C240" s="43"/>
      <c r="D240" s="43"/>
      <c r="E240" s="43"/>
      <c r="F240" s="60" t="s">
        <v>1353</v>
      </c>
      <c r="G240" s="43"/>
      <c r="H240" s="44"/>
      <c r="I240" s="43"/>
      <c r="J240" s="43"/>
      <c r="K240" s="43"/>
      <c r="L240" s="43"/>
      <c r="M240" s="43"/>
      <c r="N240" s="45"/>
      <c r="O240" s="45"/>
      <c r="P240" s="45"/>
      <c r="Q240" s="46"/>
      <c r="R240" s="45"/>
      <c r="S240" s="45"/>
      <c r="T240" s="45"/>
      <c r="U240" s="46"/>
      <c r="V240" s="46"/>
      <c r="W240" s="46"/>
      <c r="X240" s="46"/>
      <c r="Y240" s="46">
        <f>SUBTOTAL(9,Y225:Y239)</f>
        <v>3779.4999999999995</v>
      </c>
      <c r="Z240" s="45"/>
      <c r="AA240" s="62">
        <f>IFERROR(IF(D240="",AA239,VLOOKUP($F240,'FPO034'!$K$9:$R$251,6,FALSE)),"--")</f>
        <v>38611.83</v>
      </c>
      <c r="AB240" s="47" t="str">
        <f t="shared" si="4"/>
        <v>--</v>
      </c>
      <c r="AC240" s="51">
        <f>IFERROR(IF(D240="",AC239,VLOOKUP($F240,'FPO034'!$K$9:$R$251,7,FALSE)),"--")</f>
        <v>79691.039999999994</v>
      </c>
      <c r="AD240" s="48">
        <f>IFERROR(IF(D240="",AD239,VLOOKUP($F240,'FPO034'!$K$9:$R$251,4,FALSE)),"--")</f>
        <v>42529.333576379999</v>
      </c>
      <c r="AE240" s="54"/>
    </row>
    <row r="241" spans="1:31" hidden="1" outlineLevel="2">
      <c r="A241" s="43" t="s">
        <v>26</v>
      </c>
      <c r="B241" s="43" t="s">
        <v>27</v>
      </c>
      <c r="C241" s="43" t="s">
        <v>140</v>
      </c>
      <c r="D241" s="43" t="s">
        <v>489</v>
      </c>
      <c r="E241" s="43" t="s">
        <v>240</v>
      </c>
      <c r="F241" s="43" t="s">
        <v>490</v>
      </c>
      <c r="G241" s="43" t="s">
        <v>491</v>
      </c>
      <c r="H241" s="44">
        <v>42198</v>
      </c>
      <c r="I241" s="43" t="s">
        <v>90</v>
      </c>
      <c r="J241" s="43" t="s">
        <v>243</v>
      </c>
      <c r="K241" s="43" t="s">
        <v>35</v>
      </c>
      <c r="L241" s="43" t="s">
        <v>36</v>
      </c>
      <c r="M241" s="43" t="s">
        <v>51</v>
      </c>
      <c r="N241" s="45">
        <v>1053</v>
      </c>
      <c r="O241" s="45">
        <v>1108</v>
      </c>
      <c r="P241" s="45">
        <v>55</v>
      </c>
      <c r="Q241" s="46">
        <v>0.93</v>
      </c>
      <c r="R241" s="45">
        <v>2470</v>
      </c>
      <c r="S241" s="45">
        <v>2574</v>
      </c>
      <c r="T241" s="45">
        <v>104</v>
      </c>
      <c r="U241" s="46">
        <v>6.22</v>
      </c>
      <c r="V241" s="46">
        <v>0</v>
      </c>
      <c r="W241" s="46">
        <v>7.15</v>
      </c>
      <c r="X241" s="46">
        <v>0</v>
      </c>
      <c r="Y241" s="46">
        <v>7.15</v>
      </c>
      <c r="Z241" s="45">
        <v>24580</v>
      </c>
      <c r="AA241" s="62">
        <f>IFERROR(IF(D241="",AA240,VLOOKUP($F241,'FPO034'!$K$9:$R$251,6,FALSE)),"--")</f>
        <v>77.25</v>
      </c>
      <c r="AB241" s="47" t="str">
        <f t="shared" si="4"/>
        <v>--</v>
      </c>
      <c r="AC241" s="51">
        <f>IFERROR(IF(D241="",AC240,VLOOKUP($F241,'FPO034'!$K$9:$R$251,7,FALSE)),"--")</f>
        <v>239.83</v>
      </c>
      <c r="AD241" s="48">
        <f>IFERROR(IF(D241="",AD240,VLOOKUP($F241,'FPO034'!$K$9:$R$251,4,FALSE)),"--")</f>
        <v>42529.584872680003</v>
      </c>
      <c r="AE241" s="54"/>
    </row>
    <row r="242" spans="1:31" outlineLevel="1" collapsed="1">
      <c r="A242" s="43"/>
      <c r="B242" s="43"/>
      <c r="C242" s="43"/>
      <c r="D242" s="43"/>
      <c r="E242" s="43"/>
      <c r="F242" s="60" t="s">
        <v>1354</v>
      </c>
      <c r="G242" s="43"/>
      <c r="H242" s="44"/>
      <c r="I242" s="43"/>
      <c r="J242" s="43"/>
      <c r="K242" s="43"/>
      <c r="L242" s="43"/>
      <c r="M242" s="43"/>
      <c r="N242" s="45"/>
      <c r="O242" s="45"/>
      <c r="P242" s="45"/>
      <c r="Q242" s="46"/>
      <c r="R242" s="45"/>
      <c r="S242" s="45"/>
      <c r="T242" s="45"/>
      <c r="U242" s="46"/>
      <c r="V242" s="46"/>
      <c r="W242" s="46"/>
      <c r="X242" s="46"/>
      <c r="Y242" s="46">
        <f>SUBTOTAL(9,Y241:Y241)</f>
        <v>7.15</v>
      </c>
      <c r="Z242" s="45"/>
      <c r="AA242" s="62">
        <f>IFERROR(IF(D242="",AA241,VLOOKUP($F242,'FPO034'!$K$9:$R$251,6,FALSE)),"--")</f>
        <v>77.25</v>
      </c>
      <c r="AB242" s="47" t="str">
        <f t="shared" si="4"/>
        <v>--</v>
      </c>
      <c r="AC242" s="51">
        <f>IFERROR(IF(D242="",AC241,VLOOKUP($F242,'FPO034'!$K$9:$R$251,7,FALSE)),"--")</f>
        <v>239.83</v>
      </c>
      <c r="AD242" s="48">
        <f>IFERROR(IF(D242="",AD241,VLOOKUP($F242,'FPO034'!$K$9:$R$251,4,FALSE)),"--")</f>
        <v>42529.584872680003</v>
      </c>
      <c r="AE242" s="54"/>
    </row>
    <row r="243" spans="1:31" hidden="1" outlineLevel="2">
      <c r="A243" s="43" t="s">
        <v>26</v>
      </c>
      <c r="B243" s="43" t="s">
        <v>27</v>
      </c>
      <c r="C243" s="43" t="s">
        <v>98</v>
      </c>
      <c r="D243" s="43" t="s">
        <v>492</v>
      </c>
      <c r="E243" s="43" t="s">
        <v>493</v>
      </c>
      <c r="F243" s="43" t="s">
        <v>494</v>
      </c>
      <c r="G243" s="43" t="s">
        <v>495</v>
      </c>
      <c r="H243" s="44">
        <v>42321</v>
      </c>
      <c r="I243" s="43" t="s">
        <v>164</v>
      </c>
      <c r="J243" s="43" t="s">
        <v>194</v>
      </c>
      <c r="K243" s="43" t="s">
        <v>35</v>
      </c>
      <c r="L243" s="43" t="s">
        <v>36</v>
      </c>
      <c r="M243" s="43" t="s">
        <v>59</v>
      </c>
      <c r="N243" s="45">
        <v>22080</v>
      </c>
      <c r="O243" s="45">
        <v>23240</v>
      </c>
      <c r="P243" s="45">
        <v>1160</v>
      </c>
      <c r="Q243" s="46">
        <v>19.600000000000001</v>
      </c>
      <c r="R243" s="45">
        <v>14889</v>
      </c>
      <c r="S243" s="45">
        <v>15998</v>
      </c>
      <c r="T243" s="45">
        <v>1109</v>
      </c>
      <c r="U243" s="46">
        <v>66.319999999999993</v>
      </c>
      <c r="V243" s="46">
        <v>0</v>
      </c>
      <c r="W243" s="46">
        <v>85.92</v>
      </c>
      <c r="X243" s="46">
        <v>0</v>
      </c>
      <c r="Y243" s="46">
        <v>85.92</v>
      </c>
      <c r="Z243" s="45">
        <v>24580</v>
      </c>
      <c r="AA243" s="62">
        <f>IFERROR(IF(D243="",AA242,VLOOKUP($F243,'FPO034'!$K$9:$R$251,6,FALSE)),"--")</f>
        <v>77.94</v>
      </c>
      <c r="AB243" s="47" t="str">
        <f t="shared" si="4"/>
        <v>Yes</v>
      </c>
      <c r="AC243" s="51">
        <f>IFERROR(IF(D243="",AC242,VLOOKUP($F243,'FPO034'!$K$9:$R$251,7,FALSE)),"--")</f>
        <v>1651</v>
      </c>
      <c r="AD243" s="48">
        <f>IFERROR(IF(D243="",AD242,VLOOKUP($F243,'FPO034'!$K$9:$R$251,4,FALSE)),"--")</f>
        <v>42529.5930324</v>
      </c>
      <c r="AE243" s="54"/>
    </row>
    <row r="244" spans="1:31" outlineLevel="1" collapsed="1">
      <c r="A244" s="43"/>
      <c r="B244" s="43"/>
      <c r="C244" s="43"/>
      <c r="D244" s="43"/>
      <c r="E244" s="43"/>
      <c r="F244" s="60" t="s">
        <v>1355</v>
      </c>
      <c r="G244" s="43"/>
      <c r="H244" s="44"/>
      <c r="I244" s="43"/>
      <c r="J244" s="43"/>
      <c r="K244" s="43"/>
      <c r="L244" s="43"/>
      <c r="M244" s="43"/>
      <c r="N244" s="45"/>
      <c r="O244" s="45"/>
      <c r="P244" s="45"/>
      <c r="Q244" s="46"/>
      <c r="R244" s="45"/>
      <c r="S244" s="45"/>
      <c r="T244" s="45"/>
      <c r="U244" s="46"/>
      <c r="V244" s="46"/>
      <c r="W244" s="46"/>
      <c r="X244" s="46"/>
      <c r="Y244" s="46">
        <f>SUBTOTAL(9,Y243:Y243)</f>
        <v>85.92</v>
      </c>
      <c r="Z244" s="45"/>
      <c r="AA244" s="62">
        <f>IFERROR(IF(D244="",AA243,VLOOKUP($F244,'FPO034'!$K$9:$R$251,6,FALSE)),"--")</f>
        <v>77.94</v>
      </c>
      <c r="AB244" s="47" t="str">
        <f t="shared" si="4"/>
        <v>Yes</v>
      </c>
      <c r="AC244" s="51">
        <f>IFERROR(IF(D244="",AC243,VLOOKUP($F244,'FPO034'!$K$9:$R$251,7,FALSE)),"--")</f>
        <v>1651</v>
      </c>
      <c r="AD244" s="48">
        <f>IFERROR(IF(D244="",AD243,VLOOKUP($F244,'FPO034'!$K$9:$R$251,4,FALSE)),"--")</f>
        <v>42529.5930324</v>
      </c>
      <c r="AE244" s="54"/>
    </row>
    <row r="245" spans="1:31" hidden="1" outlineLevel="2">
      <c r="A245" s="43" t="s">
        <v>26</v>
      </c>
      <c r="B245" s="43" t="s">
        <v>27</v>
      </c>
      <c r="C245" s="43" t="s">
        <v>60</v>
      </c>
      <c r="D245" s="43" t="s">
        <v>496</v>
      </c>
      <c r="E245" s="43" t="s">
        <v>240</v>
      </c>
      <c r="F245" s="43" t="s">
        <v>497</v>
      </c>
      <c r="G245" s="43" t="s">
        <v>498</v>
      </c>
      <c r="H245" s="44">
        <v>42199</v>
      </c>
      <c r="I245" s="43" t="s">
        <v>90</v>
      </c>
      <c r="J245" s="43" t="s">
        <v>243</v>
      </c>
      <c r="K245" s="43" t="s">
        <v>35</v>
      </c>
      <c r="L245" s="43" t="s">
        <v>36</v>
      </c>
      <c r="M245" s="43" t="s">
        <v>51</v>
      </c>
      <c r="N245" s="45">
        <v>17468</v>
      </c>
      <c r="O245" s="45">
        <v>17661</v>
      </c>
      <c r="P245" s="45">
        <v>193</v>
      </c>
      <c r="Q245" s="46">
        <v>3.26</v>
      </c>
      <c r="R245" s="45">
        <v>0</v>
      </c>
      <c r="S245" s="45">
        <v>0</v>
      </c>
      <c r="T245" s="45">
        <v>0</v>
      </c>
      <c r="U245" s="46">
        <v>0</v>
      </c>
      <c r="V245" s="46">
        <v>0</v>
      </c>
      <c r="W245" s="46">
        <v>3.26</v>
      </c>
      <c r="X245" s="46">
        <v>0</v>
      </c>
      <c r="Y245" s="46">
        <v>3.26</v>
      </c>
      <c r="Z245" s="45">
        <v>24580</v>
      </c>
      <c r="AA245" s="62">
        <f>IFERROR(IF(D245="",AA244,VLOOKUP($F245,'FPO034'!$K$9:$R$251,6,FALSE)),"--")</f>
        <v>1655.89</v>
      </c>
      <c r="AB245" s="47" t="str">
        <f t="shared" si="4"/>
        <v>--</v>
      </c>
      <c r="AC245" s="51">
        <f>IFERROR(IF(D245="",AC244,VLOOKUP($F245,'FPO034'!$K$9:$R$251,7,FALSE)),"--")</f>
        <v>2028</v>
      </c>
      <c r="AD245" s="48">
        <f>IFERROR(IF(D245="",AD244,VLOOKUP($F245,'FPO034'!$K$9:$R$251,4,FALSE)),"--")</f>
        <v>42529.594236110002</v>
      </c>
      <c r="AE245" s="54"/>
    </row>
    <row r="246" spans="1:31" hidden="1" outlineLevel="2">
      <c r="A246" s="43" t="s">
        <v>26</v>
      </c>
      <c r="B246" s="43" t="s">
        <v>27</v>
      </c>
      <c r="C246" s="43" t="s">
        <v>60</v>
      </c>
      <c r="D246" s="43" t="s">
        <v>499</v>
      </c>
      <c r="E246" s="43" t="s">
        <v>240</v>
      </c>
      <c r="F246" s="43" t="s">
        <v>497</v>
      </c>
      <c r="G246" s="43" t="s">
        <v>498</v>
      </c>
      <c r="H246" s="44">
        <v>42198</v>
      </c>
      <c r="I246" s="43" t="s">
        <v>90</v>
      </c>
      <c r="J246" s="43" t="s">
        <v>243</v>
      </c>
      <c r="K246" s="43" t="s">
        <v>35</v>
      </c>
      <c r="L246" s="43" t="s">
        <v>36</v>
      </c>
      <c r="M246" s="43" t="s">
        <v>51</v>
      </c>
      <c r="N246" s="45">
        <v>4665</v>
      </c>
      <c r="O246" s="45">
        <v>4711</v>
      </c>
      <c r="P246" s="45">
        <v>46</v>
      </c>
      <c r="Q246" s="46">
        <v>0.78</v>
      </c>
      <c r="R246" s="45">
        <v>0</v>
      </c>
      <c r="S246" s="45">
        <v>0</v>
      </c>
      <c r="T246" s="45">
        <v>0</v>
      </c>
      <c r="U246" s="46">
        <v>0</v>
      </c>
      <c r="V246" s="46">
        <v>0</v>
      </c>
      <c r="W246" s="46">
        <v>0.78</v>
      </c>
      <c r="X246" s="46">
        <v>0</v>
      </c>
      <c r="Y246" s="46">
        <v>0.78</v>
      </c>
      <c r="Z246" s="45">
        <v>24580</v>
      </c>
      <c r="AA246" s="62">
        <f>IFERROR(IF(D246="",AA245,VLOOKUP($F246,'FPO034'!$K$9:$R$251,6,FALSE)),"--")</f>
        <v>1655.89</v>
      </c>
      <c r="AB246" s="47" t="str">
        <f t="shared" si="4"/>
        <v>--</v>
      </c>
      <c r="AC246" s="51">
        <f>IFERROR(IF(D246="",AC245,VLOOKUP($F246,'FPO034'!$K$9:$R$251,7,FALSE)),"--")</f>
        <v>2028</v>
      </c>
      <c r="AD246" s="48">
        <f>IFERROR(IF(D246="",AD245,VLOOKUP($F246,'FPO034'!$K$9:$R$251,4,FALSE)),"--")</f>
        <v>42529.594236110002</v>
      </c>
      <c r="AE246" s="54"/>
    </row>
    <row r="247" spans="1:31" outlineLevel="1" collapsed="1">
      <c r="A247" s="43"/>
      <c r="B247" s="43"/>
      <c r="C247" s="43"/>
      <c r="D247" s="43"/>
      <c r="E247" s="43"/>
      <c r="F247" s="60" t="s">
        <v>1356</v>
      </c>
      <c r="G247" s="43"/>
      <c r="H247" s="44"/>
      <c r="I247" s="43"/>
      <c r="J247" s="43"/>
      <c r="K247" s="43"/>
      <c r="L247" s="43"/>
      <c r="M247" s="43"/>
      <c r="N247" s="45"/>
      <c r="O247" s="45"/>
      <c r="P247" s="45"/>
      <c r="Q247" s="46"/>
      <c r="R247" s="45"/>
      <c r="S247" s="45"/>
      <c r="T247" s="45"/>
      <c r="U247" s="46"/>
      <c r="V247" s="46"/>
      <c r="W247" s="46"/>
      <c r="X247" s="46"/>
      <c r="Y247" s="46">
        <f>SUBTOTAL(9,Y245:Y246)</f>
        <v>4.04</v>
      </c>
      <c r="Z247" s="45"/>
      <c r="AA247" s="62">
        <f>IFERROR(IF(D247="",AA246,VLOOKUP($F247,'FPO034'!$K$9:$R$251,6,FALSE)),"--")</f>
        <v>1655.89</v>
      </c>
      <c r="AB247" s="47" t="str">
        <f t="shared" si="4"/>
        <v>--</v>
      </c>
      <c r="AC247" s="51">
        <f>IFERROR(IF(D247="",AC246,VLOOKUP($F247,'FPO034'!$K$9:$R$251,7,FALSE)),"--")</f>
        <v>2028</v>
      </c>
      <c r="AD247" s="48">
        <f>IFERROR(IF(D247="",AD246,VLOOKUP($F247,'FPO034'!$K$9:$R$251,4,FALSE)),"--")</f>
        <v>42529.594236110002</v>
      </c>
      <c r="AE247" s="54"/>
    </row>
    <row r="248" spans="1:31" hidden="1" outlineLevel="2">
      <c r="A248" s="43" t="s">
        <v>26</v>
      </c>
      <c r="B248" s="43" t="s">
        <v>27</v>
      </c>
      <c r="C248" s="43" t="s">
        <v>140</v>
      </c>
      <c r="D248" s="43" t="s">
        <v>500</v>
      </c>
      <c r="E248" s="43" t="s">
        <v>447</v>
      </c>
      <c r="F248" s="43" t="s">
        <v>501</v>
      </c>
      <c r="G248" s="43" t="s">
        <v>502</v>
      </c>
      <c r="H248" s="44">
        <v>42391</v>
      </c>
      <c r="I248" s="43" t="s">
        <v>164</v>
      </c>
      <c r="J248" s="43" t="s">
        <v>450</v>
      </c>
      <c r="K248" s="43" t="s">
        <v>35</v>
      </c>
      <c r="L248" s="43" t="s">
        <v>36</v>
      </c>
      <c r="M248" s="43" t="s">
        <v>51</v>
      </c>
      <c r="N248" s="45">
        <v>1626</v>
      </c>
      <c r="O248" s="45">
        <v>1626</v>
      </c>
      <c r="P248" s="45">
        <v>0</v>
      </c>
      <c r="Q248" s="46">
        <v>0</v>
      </c>
      <c r="R248" s="45">
        <v>1656</v>
      </c>
      <c r="S248" s="45">
        <v>1656</v>
      </c>
      <c r="T248" s="45">
        <v>0</v>
      </c>
      <c r="U248" s="46">
        <v>0</v>
      </c>
      <c r="V248" s="46">
        <v>0</v>
      </c>
      <c r="W248" s="46">
        <v>0</v>
      </c>
      <c r="X248" s="46">
        <v>0</v>
      </c>
      <c r="Y248" s="46">
        <v>0</v>
      </c>
      <c r="Z248" s="45">
        <v>24580</v>
      </c>
      <c r="AA248" s="62">
        <f>IFERROR(IF(D248="",AA247,VLOOKUP($F248,'FPO034'!$K$9:$R$251,6,FALSE)),"--")</f>
        <v>1523.25</v>
      </c>
      <c r="AB248" s="47" t="str">
        <f t="shared" si="4"/>
        <v>--</v>
      </c>
      <c r="AC248" s="51">
        <f>IFERROR(IF(D248="",AC247,VLOOKUP($F248,'FPO034'!$K$9:$R$251,7,FALSE)),"--")</f>
        <v>8814.48</v>
      </c>
      <c r="AD248" s="48">
        <f>IFERROR(IF(D248="",AD247,VLOOKUP($F248,'FPO034'!$K$9:$R$251,4,FALSE)),"--")</f>
        <v>42529.605150459996</v>
      </c>
      <c r="AE248" s="54"/>
    </row>
    <row r="249" spans="1:31" hidden="1" outlineLevel="2">
      <c r="A249" s="43" t="s">
        <v>26</v>
      </c>
      <c r="B249" s="43" t="s">
        <v>27</v>
      </c>
      <c r="C249" s="43" t="s">
        <v>140</v>
      </c>
      <c r="D249" s="43" t="s">
        <v>503</v>
      </c>
      <c r="E249" s="43" t="s">
        <v>447</v>
      </c>
      <c r="F249" s="43" t="s">
        <v>501</v>
      </c>
      <c r="G249" s="43" t="s">
        <v>502</v>
      </c>
      <c r="H249" s="44">
        <v>42388</v>
      </c>
      <c r="I249" s="43" t="s">
        <v>164</v>
      </c>
      <c r="J249" s="43" t="s">
        <v>450</v>
      </c>
      <c r="K249" s="43" t="s">
        <v>35</v>
      </c>
      <c r="L249" s="43" t="s">
        <v>36</v>
      </c>
      <c r="M249" s="43" t="s">
        <v>51</v>
      </c>
      <c r="N249" s="45">
        <v>1025</v>
      </c>
      <c r="O249" s="45">
        <v>1025</v>
      </c>
      <c r="P249" s="45">
        <v>0</v>
      </c>
      <c r="Q249" s="46">
        <v>0</v>
      </c>
      <c r="R249" s="45">
        <v>1226</v>
      </c>
      <c r="S249" s="45">
        <v>1226</v>
      </c>
      <c r="T249" s="45">
        <v>0</v>
      </c>
      <c r="U249" s="46">
        <v>0</v>
      </c>
      <c r="V249" s="46">
        <v>0</v>
      </c>
      <c r="W249" s="46">
        <v>0</v>
      </c>
      <c r="X249" s="46">
        <v>0</v>
      </c>
      <c r="Y249" s="46">
        <v>0</v>
      </c>
      <c r="Z249" s="45">
        <v>24580</v>
      </c>
      <c r="AA249" s="62">
        <f>IFERROR(IF(D249="",AA248,VLOOKUP($F249,'FPO034'!$K$9:$R$251,6,FALSE)),"--")</f>
        <v>1523.25</v>
      </c>
      <c r="AB249" s="47" t="str">
        <f t="shared" si="4"/>
        <v>--</v>
      </c>
      <c r="AC249" s="51">
        <f>IFERROR(IF(D249="",AC248,VLOOKUP($F249,'FPO034'!$K$9:$R$251,7,FALSE)),"--")</f>
        <v>8814.48</v>
      </c>
      <c r="AD249" s="48">
        <f>IFERROR(IF(D249="",AD248,VLOOKUP($F249,'FPO034'!$K$9:$R$251,4,FALSE)),"--")</f>
        <v>42529.605150459996</v>
      </c>
      <c r="AE249" s="54"/>
    </row>
    <row r="250" spans="1:31" hidden="1" outlineLevel="2">
      <c r="A250" s="43" t="s">
        <v>26</v>
      </c>
      <c r="B250" s="43" t="s">
        <v>27</v>
      </c>
      <c r="C250" s="43" t="s">
        <v>98</v>
      </c>
      <c r="D250" s="43" t="s">
        <v>504</v>
      </c>
      <c r="E250" s="43" t="s">
        <v>505</v>
      </c>
      <c r="F250" s="43" t="s">
        <v>501</v>
      </c>
      <c r="G250" s="43" t="s">
        <v>502</v>
      </c>
      <c r="H250" s="44">
        <v>42390</v>
      </c>
      <c r="I250" s="43" t="s">
        <v>164</v>
      </c>
      <c r="J250" s="43" t="s">
        <v>506</v>
      </c>
      <c r="K250" s="43" t="s">
        <v>35</v>
      </c>
      <c r="L250" s="43" t="s">
        <v>36</v>
      </c>
      <c r="M250" s="43" t="s">
        <v>51</v>
      </c>
      <c r="N250" s="45">
        <v>66155</v>
      </c>
      <c r="O250" s="45">
        <v>74270</v>
      </c>
      <c r="P250" s="45">
        <v>8115</v>
      </c>
      <c r="Q250" s="46">
        <v>137.13999999999999</v>
      </c>
      <c r="R250" s="45">
        <v>45907</v>
      </c>
      <c r="S250" s="45">
        <v>49491</v>
      </c>
      <c r="T250" s="45">
        <v>3584</v>
      </c>
      <c r="U250" s="46">
        <v>214.32</v>
      </c>
      <c r="V250" s="46">
        <v>0</v>
      </c>
      <c r="W250" s="46">
        <v>351.46</v>
      </c>
      <c r="X250" s="46">
        <v>0</v>
      </c>
      <c r="Y250" s="46">
        <v>351.46</v>
      </c>
      <c r="Z250" s="45">
        <v>24580</v>
      </c>
      <c r="AA250" s="62">
        <f>IFERROR(IF(D250="",AA249,VLOOKUP($F250,'FPO034'!$K$9:$R$251,6,FALSE)),"--")</f>
        <v>1523.25</v>
      </c>
      <c r="AB250" s="47" t="str">
        <f t="shared" si="4"/>
        <v>--</v>
      </c>
      <c r="AC250" s="51">
        <f>IFERROR(IF(D250="",AC249,VLOOKUP($F250,'FPO034'!$K$9:$R$251,7,FALSE)),"--")</f>
        <v>8814.48</v>
      </c>
      <c r="AD250" s="48">
        <f>IFERROR(IF(D250="",AD249,VLOOKUP($F250,'FPO034'!$K$9:$R$251,4,FALSE)),"--")</f>
        <v>42529.605150459996</v>
      </c>
      <c r="AE250" s="54"/>
    </row>
    <row r="251" spans="1:31" hidden="1" outlineLevel="2">
      <c r="A251" s="43" t="s">
        <v>26</v>
      </c>
      <c r="B251" s="43" t="s">
        <v>27</v>
      </c>
      <c r="C251" s="43" t="s">
        <v>98</v>
      </c>
      <c r="D251" s="43" t="s">
        <v>507</v>
      </c>
      <c r="E251" s="43" t="s">
        <v>447</v>
      </c>
      <c r="F251" s="43" t="s">
        <v>501</v>
      </c>
      <c r="G251" s="43" t="s">
        <v>502</v>
      </c>
      <c r="H251" s="44">
        <v>42388</v>
      </c>
      <c r="I251" s="43" t="s">
        <v>164</v>
      </c>
      <c r="J251" s="43" t="s">
        <v>450</v>
      </c>
      <c r="K251" s="43" t="s">
        <v>35</v>
      </c>
      <c r="L251" s="43" t="s">
        <v>36</v>
      </c>
      <c r="M251" s="43" t="s">
        <v>51</v>
      </c>
      <c r="N251" s="45">
        <v>41409</v>
      </c>
      <c r="O251" s="45">
        <v>41409</v>
      </c>
      <c r="P251" s="45">
        <v>0</v>
      </c>
      <c r="Q251" s="46">
        <v>0</v>
      </c>
      <c r="R251" s="45">
        <v>14282</v>
      </c>
      <c r="S251" s="45">
        <v>14282</v>
      </c>
      <c r="T251" s="45">
        <v>0</v>
      </c>
      <c r="U251" s="46">
        <v>0</v>
      </c>
      <c r="V251" s="46">
        <v>0</v>
      </c>
      <c r="W251" s="46">
        <v>0</v>
      </c>
      <c r="X251" s="46">
        <v>0</v>
      </c>
      <c r="Y251" s="46">
        <v>0</v>
      </c>
      <c r="Z251" s="45">
        <v>24580</v>
      </c>
      <c r="AA251" s="62">
        <f>IFERROR(IF(D251="",AA250,VLOOKUP($F251,'FPO034'!$K$9:$R$251,6,FALSE)),"--")</f>
        <v>1523.25</v>
      </c>
      <c r="AB251" s="47" t="str">
        <f t="shared" si="4"/>
        <v>--</v>
      </c>
      <c r="AC251" s="51">
        <f>IFERROR(IF(D251="",AC250,VLOOKUP($F251,'FPO034'!$K$9:$R$251,7,FALSE)),"--")</f>
        <v>8814.48</v>
      </c>
      <c r="AD251" s="48">
        <f>IFERROR(IF(D251="",AD250,VLOOKUP($F251,'FPO034'!$K$9:$R$251,4,FALSE)),"--")</f>
        <v>42529.605150459996</v>
      </c>
      <c r="AE251" s="54"/>
    </row>
    <row r="252" spans="1:31" hidden="1" outlineLevel="2">
      <c r="A252" s="43" t="s">
        <v>26</v>
      </c>
      <c r="B252" s="43" t="s">
        <v>27</v>
      </c>
      <c r="C252" s="43" t="s">
        <v>48</v>
      </c>
      <c r="D252" s="43" t="s">
        <v>508</v>
      </c>
      <c r="E252" s="43" t="s">
        <v>505</v>
      </c>
      <c r="F252" s="43" t="s">
        <v>501</v>
      </c>
      <c r="G252" s="43" t="s">
        <v>502</v>
      </c>
      <c r="H252" s="44">
        <v>42390</v>
      </c>
      <c r="I252" s="43" t="s">
        <v>164</v>
      </c>
      <c r="J252" s="43" t="s">
        <v>506</v>
      </c>
      <c r="K252" s="43" t="s">
        <v>35</v>
      </c>
      <c r="L252" s="43" t="s">
        <v>36</v>
      </c>
      <c r="M252" s="43" t="s">
        <v>51</v>
      </c>
      <c r="N252" s="45">
        <v>1508</v>
      </c>
      <c r="O252" s="45">
        <v>4171</v>
      </c>
      <c r="P252" s="45">
        <v>2663</v>
      </c>
      <c r="Q252" s="46">
        <v>45</v>
      </c>
      <c r="R252" s="45">
        <v>0</v>
      </c>
      <c r="S252" s="45">
        <v>0</v>
      </c>
      <c r="T252" s="45">
        <v>0</v>
      </c>
      <c r="U252" s="46">
        <v>0</v>
      </c>
      <c r="V252" s="46">
        <v>0</v>
      </c>
      <c r="W252" s="46">
        <v>45</v>
      </c>
      <c r="X252" s="46">
        <v>0</v>
      </c>
      <c r="Y252" s="46">
        <v>45</v>
      </c>
      <c r="Z252" s="45">
        <v>24580</v>
      </c>
      <c r="AA252" s="62">
        <f>IFERROR(IF(D252="",AA251,VLOOKUP($F252,'FPO034'!$K$9:$R$251,6,FALSE)),"--")</f>
        <v>1523.25</v>
      </c>
      <c r="AB252" s="47" t="str">
        <f t="shared" si="4"/>
        <v>--</v>
      </c>
      <c r="AC252" s="51">
        <f>IFERROR(IF(D252="",AC251,VLOOKUP($F252,'FPO034'!$K$9:$R$251,7,FALSE)),"--")</f>
        <v>8814.48</v>
      </c>
      <c r="AD252" s="48">
        <f>IFERROR(IF(D252="",AD251,VLOOKUP($F252,'FPO034'!$K$9:$R$251,4,FALSE)),"--")</f>
        <v>42529.605150459996</v>
      </c>
      <c r="AE252" s="54"/>
    </row>
    <row r="253" spans="1:31" hidden="1" outlineLevel="2">
      <c r="A253" s="43" t="s">
        <v>26</v>
      </c>
      <c r="B253" s="43" t="s">
        <v>27</v>
      </c>
      <c r="C253" s="43" t="s">
        <v>140</v>
      </c>
      <c r="D253" s="43" t="s">
        <v>509</v>
      </c>
      <c r="E253" s="43" t="s">
        <v>447</v>
      </c>
      <c r="F253" s="43" t="s">
        <v>501</v>
      </c>
      <c r="G253" s="43" t="s">
        <v>502</v>
      </c>
      <c r="H253" s="44">
        <v>42388</v>
      </c>
      <c r="I253" s="43" t="s">
        <v>164</v>
      </c>
      <c r="J253" s="43" t="s">
        <v>450</v>
      </c>
      <c r="K253" s="43" t="s">
        <v>35</v>
      </c>
      <c r="L253" s="43" t="s">
        <v>36</v>
      </c>
      <c r="M253" s="43" t="s">
        <v>51</v>
      </c>
      <c r="N253" s="45">
        <v>1251</v>
      </c>
      <c r="O253" s="45">
        <v>1251</v>
      </c>
      <c r="P253" s="45">
        <v>0</v>
      </c>
      <c r="Q253" s="46">
        <v>0</v>
      </c>
      <c r="R253" s="45">
        <v>1274</v>
      </c>
      <c r="S253" s="45">
        <v>1274</v>
      </c>
      <c r="T253" s="45">
        <v>0</v>
      </c>
      <c r="U253" s="46">
        <v>0</v>
      </c>
      <c r="V253" s="46">
        <v>0</v>
      </c>
      <c r="W253" s="46">
        <v>0</v>
      </c>
      <c r="X253" s="46">
        <v>0</v>
      </c>
      <c r="Y253" s="46">
        <v>0</v>
      </c>
      <c r="Z253" s="45">
        <v>24580</v>
      </c>
      <c r="AA253" s="62">
        <f>IFERROR(IF(D253="",AA252,VLOOKUP($F253,'FPO034'!$K$9:$R$251,6,FALSE)),"--")</f>
        <v>1523.25</v>
      </c>
      <c r="AB253" s="47" t="str">
        <f t="shared" si="4"/>
        <v>--</v>
      </c>
      <c r="AC253" s="51">
        <f>IFERROR(IF(D253="",AC252,VLOOKUP($F253,'FPO034'!$K$9:$R$251,7,FALSE)),"--")</f>
        <v>8814.48</v>
      </c>
      <c r="AD253" s="48">
        <f>IFERROR(IF(D253="",AD252,VLOOKUP($F253,'FPO034'!$K$9:$R$251,4,FALSE)),"--")</f>
        <v>42529.605150459996</v>
      </c>
      <c r="AE253" s="54"/>
    </row>
    <row r="254" spans="1:31" hidden="1" outlineLevel="2">
      <c r="A254" s="43" t="s">
        <v>26</v>
      </c>
      <c r="B254" s="43" t="s">
        <v>27</v>
      </c>
      <c r="C254" s="43" t="s">
        <v>48</v>
      </c>
      <c r="D254" s="43" t="s">
        <v>510</v>
      </c>
      <c r="E254" s="43" t="s">
        <v>505</v>
      </c>
      <c r="F254" s="43" t="s">
        <v>501</v>
      </c>
      <c r="G254" s="43" t="s">
        <v>502</v>
      </c>
      <c r="H254" s="44">
        <v>42390</v>
      </c>
      <c r="I254" s="43" t="s">
        <v>164</v>
      </c>
      <c r="J254" s="43" t="s">
        <v>506</v>
      </c>
      <c r="K254" s="43" t="s">
        <v>35</v>
      </c>
      <c r="L254" s="43" t="s">
        <v>36</v>
      </c>
      <c r="M254" s="43" t="s">
        <v>51</v>
      </c>
      <c r="N254" s="45">
        <v>5139</v>
      </c>
      <c r="O254" s="45">
        <v>10095</v>
      </c>
      <c r="P254" s="45">
        <v>4956</v>
      </c>
      <c r="Q254" s="46">
        <v>83.76</v>
      </c>
      <c r="R254" s="45">
        <v>0</v>
      </c>
      <c r="S254" s="45">
        <v>0</v>
      </c>
      <c r="T254" s="45">
        <v>0</v>
      </c>
      <c r="U254" s="46">
        <v>0</v>
      </c>
      <c r="V254" s="46">
        <v>0</v>
      </c>
      <c r="W254" s="46">
        <v>83.76</v>
      </c>
      <c r="X254" s="46">
        <v>0</v>
      </c>
      <c r="Y254" s="46">
        <v>83.76</v>
      </c>
      <c r="Z254" s="45">
        <v>24580</v>
      </c>
      <c r="AA254" s="62">
        <f>IFERROR(IF(D254="",AA253,VLOOKUP($F254,'FPO034'!$K$9:$R$251,6,FALSE)),"--")</f>
        <v>1523.25</v>
      </c>
      <c r="AB254" s="47" t="str">
        <f t="shared" si="4"/>
        <v>--</v>
      </c>
      <c r="AC254" s="51">
        <f>IFERROR(IF(D254="",AC253,VLOOKUP($F254,'FPO034'!$K$9:$R$251,7,FALSE)),"--")</f>
        <v>8814.48</v>
      </c>
      <c r="AD254" s="48">
        <f>IFERROR(IF(D254="",AD253,VLOOKUP($F254,'FPO034'!$K$9:$R$251,4,FALSE)),"--")</f>
        <v>42529.605150459996</v>
      </c>
      <c r="AE254" s="54"/>
    </row>
    <row r="255" spans="1:31" hidden="1" outlineLevel="2">
      <c r="A255" s="43" t="s">
        <v>26</v>
      </c>
      <c r="B255" s="43" t="s">
        <v>27</v>
      </c>
      <c r="C255" s="43" t="s">
        <v>60</v>
      </c>
      <c r="D255" s="43" t="s">
        <v>511</v>
      </c>
      <c r="E255" s="43" t="s">
        <v>461</v>
      </c>
      <c r="F255" s="43" t="s">
        <v>501</v>
      </c>
      <c r="G255" s="43" t="s">
        <v>502</v>
      </c>
      <c r="H255" s="44">
        <v>42391</v>
      </c>
      <c r="I255" s="43" t="s">
        <v>164</v>
      </c>
      <c r="J255" s="43" t="s">
        <v>462</v>
      </c>
      <c r="K255" s="43" t="s">
        <v>35</v>
      </c>
      <c r="L255" s="43" t="s">
        <v>36</v>
      </c>
      <c r="M255" s="43" t="s">
        <v>51</v>
      </c>
      <c r="N255" s="45">
        <v>15004</v>
      </c>
      <c r="O255" s="45">
        <v>16437</v>
      </c>
      <c r="P255" s="45">
        <v>1433</v>
      </c>
      <c r="Q255" s="46">
        <v>24.22</v>
      </c>
      <c r="R255" s="45">
        <v>0</v>
      </c>
      <c r="S255" s="45">
        <v>0</v>
      </c>
      <c r="T255" s="45">
        <v>0</v>
      </c>
      <c r="U255" s="46">
        <v>0</v>
      </c>
      <c r="V255" s="46">
        <v>0</v>
      </c>
      <c r="W255" s="46">
        <v>24.22</v>
      </c>
      <c r="X255" s="46">
        <v>0</v>
      </c>
      <c r="Y255" s="46">
        <v>24.22</v>
      </c>
      <c r="Z255" s="45">
        <v>24580</v>
      </c>
      <c r="AA255" s="62">
        <f>IFERROR(IF(D255="",AA254,VLOOKUP($F255,'FPO034'!$K$9:$R$251,6,FALSE)),"--")</f>
        <v>1523.25</v>
      </c>
      <c r="AB255" s="47" t="str">
        <f t="shared" si="4"/>
        <v>--</v>
      </c>
      <c r="AC255" s="51">
        <f>IFERROR(IF(D255="",AC254,VLOOKUP($F255,'FPO034'!$K$9:$R$251,7,FALSE)),"--")</f>
        <v>8814.48</v>
      </c>
      <c r="AD255" s="48">
        <f>IFERROR(IF(D255="",AD254,VLOOKUP($F255,'FPO034'!$K$9:$R$251,4,FALSE)),"--")</f>
        <v>42529.605150459996</v>
      </c>
      <c r="AE255" s="54"/>
    </row>
    <row r="256" spans="1:31" hidden="1" outlineLevel="2">
      <c r="A256" s="43" t="s">
        <v>26</v>
      </c>
      <c r="B256" s="43" t="s">
        <v>27</v>
      </c>
      <c r="C256" s="43" t="s">
        <v>48</v>
      </c>
      <c r="D256" s="43" t="s">
        <v>512</v>
      </c>
      <c r="E256" s="43" t="s">
        <v>505</v>
      </c>
      <c r="F256" s="43" t="s">
        <v>501</v>
      </c>
      <c r="G256" s="43" t="s">
        <v>502</v>
      </c>
      <c r="H256" s="44">
        <v>42390</v>
      </c>
      <c r="I256" s="43" t="s">
        <v>164</v>
      </c>
      <c r="J256" s="43" t="s">
        <v>506</v>
      </c>
      <c r="K256" s="43" t="s">
        <v>35</v>
      </c>
      <c r="L256" s="43" t="s">
        <v>36</v>
      </c>
      <c r="M256" s="43" t="s">
        <v>51</v>
      </c>
      <c r="N256" s="45">
        <v>13068</v>
      </c>
      <c r="O256" s="45">
        <v>13432</v>
      </c>
      <c r="P256" s="45">
        <v>364</v>
      </c>
      <c r="Q256" s="46">
        <v>6.15</v>
      </c>
      <c r="R256" s="45">
        <v>0</v>
      </c>
      <c r="S256" s="45">
        <v>0</v>
      </c>
      <c r="T256" s="45">
        <v>0</v>
      </c>
      <c r="U256" s="46">
        <v>0</v>
      </c>
      <c r="V256" s="46">
        <v>0</v>
      </c>
      <c r="W256" s="46">
        <v>6.15</v>
      </c>
      <c r="X256" s="46">
        <v>0</v>
      </c>
      <c r="Y256" s="46">
        <v>6.15</v>
      </c>
      <c r="Z256" s="45">
        <v>24580</v>
      </c>
      <c r="AA256" s="62">
        <f>IFERROR(IF(D256="",AA255,VLOOKUP($F256,'FPO034'!$K$9:$R$251,6,FALSE)),"--")</f>
        <v>1523.25</v>
      </c>
      <c r="AB256" s="47" t="str">
        <f t="shared" si="4"/>
        <v>--</v>
      </c>
      <c r="AC256" s="51">
        <f>IFERROR(IF(D256="",AC255,VLOOKUP($F256,'FPO034'!$K$9:$R$251,7,FALSE)),"--")</f>
        <v>8814.48</v>
      </c>
      <c r="AD256" s="48">
        <f>IFERROR(IF(D256="",AD255,VLOOKUP($F256,'FPO034'!$K$9:$R$251,4,FALSE)),"--")</f>
        <v>42529.605150459996</v>
      </c>
      <c r="AE256" s="54"/>
    </row>
    <row r="257" spans="1:31" hidden="1" outlineLevel="2">
      <c r="A257" s="43" t="s">
        <v>26</v>
      </c>
      <c r="B257" s="43" t="s">
        <v>27</v>
      </c>
      <c r="C257" s="43" t="s">
        <v>48</v>
      </c>
      <c r="D257" s="43" t="s">
        <v>513</v>
      </c>
      <c r="E257" s="43" t="s">
        <v>505</v>
      </c>
      <c r="F257" s="43" t="s">
        <v>501</v>
      </c>
      <c r="G257" s="43" t="s">
        <v>502</v>
      </c>
      <c r="H257" s="44">
        <v>42390</v>
      </c>
      <c r="I257" s="43" t="s">
        <v>164</v>
      </c>
      <c r="J257" s="43" t="s">
        <v>506</v>
      </c>
      <c r="K257" s="43" t="s">
        <v>35</v>
      </c>
      <c r="L257" s="43" t="s">
        <v>36</v>
      </c>
      <c r="M257" s="43" t="s">
        <v>51</v>
      </c>
      <c r="N257" s="45">
        <v>3919</v>
      </c>
      <c r="O257" s="45">
        <v>9436</v>
      </c>
      <c r="P257" s="45">
        <v>5517</v>
      </c>
      <c r="Q257" s="46">
        <v>93.24</v>
      </c>
      <c r="R257" s="45">
        <v>0</v>
      </c>
      <c r="S257" s="45">
        <v>0</v>
      </c>
      <c r="T257" s="45">
        <v>0</v>
      </c>
      <c r="U257" s="46">
        <v>0</v>
      </c>
      <c r="V257" s="46">
        <v>0</v>
      </c>
      <c r="W257" s="46">
        <v>93.24</v>
      </c>
      <c r="X257" s="46">
        <v>0</v>
      </c>
      <c r="Y257" s="46">
        <v>93.24</v>
      </c>
      <c r="Z257" s="45">
        <v>24580</v>
      </c>
      <c r="AA257" s="62">
        <f>IFERROR(IF(D257="",AA256,VLOOKUP($F257,'FPO034'!$K$9:$R$251,6,FALSE)),"--")</f>
        <v>1523.25</v>
      </c>
      <c r="AB257" s="47" t="str">
        <f t="shared" si="4"/>
        <v>--</v>
      </c>
      <c r="AC257" s="51">
        <f>IFERROR(IF(D257="",AC256,VLOOKUP($F257,'FPO034'!$K$9:$R$251,7,FALSE)),"--")</f>
        <v>8814.48</v>
      </c>
      <c r="AD257" s="48">
        <f>IFERROR(IF(D257="",AD256,VLOOKUP($F257,'FPO034'!$K$9:$R$251,4,FALSE)),"--")</f>
        <v>42529.605150459996</v>
      </c>
      <c r="AE257" s="54"/>
    </row>
    <row r="258" spans="1:31" hidden="1" outlineLevel="2">
      <c r="A258" s="43" t="s">
        <v>26</v>
      </c>
      <c r="B258" s="43" t="s">
        <v>27</v>
      </c>
      <c r="C258" s="43" t="s">
        <v>48</v>
      </c>
      <c r="D258" s="43" t="s">
        <v>514</v>
      </c>
      <c r="E258" s="43" t="s">
        <v>505</v>
      </c>
      <c r="F258" s="43" t="s">
        <v>501</v>
      </c>
      <c r="G258" s="43" t="s">
        <v>502</v>
      </c>
      <c r="H258" s="44">
        <v>42390</v>
      </c>
      <c r="I258" s="43" t="s">
        <v>164</v>
      </c>
      <c r="J258" s="43" t="s">
        <v>506</v>
      </c>
      <c r="K258" s="43" t="s">
        <v>35</v>
      </c>
      <c r="L258" s="43" t="s">
        <v>36</v>
      </c>
      <c r="M258" s="43" t="s">
        <v>51</v>
      </c>
      <c r="N258" s="45">
        <v>3924</v>
      </c>
      <c r="O258" s="45">
        <v>4647</v>
      </c>
      <c r="P258" s="45">
        <v>723</v>
      </c>
      <c r="Q258" s="46">
        <v>12.22</v>
      </c>
      <c r="R258" s="45">
        <v>0</v>
      </c>
      <c r="S258" s="45">
        <v>0</v>
      </c>
      <c r="T258" s="45">
        <v>0</v>
      </c>
      <c r="U258" s="46">
        <v>0</v>
      </c>
      <c r="V258" s="46">
        <v>0</v>
      </c>
      <c r="W258" s="46">
        <v>12.22</v>
      </c>
      <c r="X258" s="46">
        <v>0</v>
      </c>
      <c r="Y258" s="46">
        <v>12.22</v>
      </c>
      <c r="Z258" s="45">
        <v>24580</v>
      </c>
      <c r="AA258" s="62">
        <f>IFERROR(IF(D258="",AA257,VLOOKUP($F258,'FPO034'!$K$9:$R$251,6,FALSE)),"--")</f>
        <v>1523.25</v>
      </c>
      <c r="AB258" s="47" t="str">
        <f t="shared" ref="AB258:AB321" si="5">IF(Y258="--","--",IF(Y258&gt;AA258,"Yes","--"))</f>
        <v>--</v>
      </c>
      <c r="AC258" s="51">
        <f>IFERROR(IF(D258="",AC257,VLOOKUP($F258,'FPO034'!$K$9:$R$251,7,FALSE)),"--")</f>
        <v>8814.48</v>
      </c>
      <c r="AD258" s="48">
        <f>IFERROR(IF(D258="",AD257,VLOOKUP($F258,'FPO034'!$K$9:$R$251,4,FALSE)),"--")</f>
        <v>42529.605150459996</v>
      </c>
      <c r="AE258" s="54"/>
    </row>
    <row r="259" spans="1:31" hidden="1" outlineLevel="2">
      <c r="A259" s="43" t="s">
        <v>26</v>
      </c>
      <c r="B259" s="43" t="s">
        <v>27</v>
      </c>
      <c r="C259" s="43" t="s">
        <v>140</v>
      </c>
      <c r="D259" s="43" t="s">
        <v>515</v>
      </c>
      <c r="E259" s="43" t="s">
        <v>447</v>
      </c>
      <c r="F259" s="43" t="s">
        <v>501</v>
      </c>
      <c r="G259" s="43" t="s">
        <v>502</v>
      </c>
      <c r="H259" s="44">
        <v>42391</v>
      </c>
      <c r="I259" s="43" t="s">
        <v>164</v>
      </c>
      <c r="J259" s="43" t="s">
        <v>450</v>
      </c>
      <c r="K259" s="43" t="s">
        <v>35</v>
      </c>
      <c r="L259" s="43" t="s">
        <v>36</v>
      </c>
      <c r="M259" s="43" t="s">
        <v>51</v>
      </c>
      <c r="N259" s="45">
        <v>21774</v>
      </c>
      <c r="O259" s="45">
        <v>21774</v>
      </c>
      <c r="P259" s="45">
        <v>0</v>
      </c>
      <c r="Q259" s="46">
        <v>0</v>
      </c>
      <c r="R259" s="45">
        <v>6085</v>
      </c>
      <c r="S259" s="45">
        <v>6085</v>
      </c>
      <c r="T259" s="45">
        <v>0</v>
      </c>
      <c r="U259" s="46">
        <v>0</v>
      </c>
      <c r="V259" s="46">
        <v>0</v>
      </c>
      <c r="W259" s="46">
        <v>0</v>
      </c>
      <c r="X259" s="46">
        <v>0</v>
      </c>
      <c r="Y259" s="46">
        <v>0</v>
      </c>
      <c r="Z259" s="45">
        <v>24580</v>
      </c>
      <c r="AA259" s="62">
        <f>IFERROR(IF(D259="",AA258,VLOOKUP($F259,'FPO034'!$K$9:$R$251,6,FALSE)),"--")</f>
        <v>1523.25</v>
      </c>
      <c r="AB259" s="47" t="str">
        <f t="shared" si="5"/>
        <v>--</v>
      </c>
      <c r="AC259" s="51">
        <f>IFERROR(IF(D259="",AC258,VLOOKUP($F259,'FPO034'!$K$9:$R$251,7,FALSE)),"--")</f>
        <v>8814.48</v>
      </c>
      <c r="AD259" s="48">
        <f>IFERROR(IF(D259="",AD258,VLOOKUP($F259,'FPO034'!$K$9:$R$251,4,FALSE)),"--")</f>
        <v>42529.605150459996</v>
      </c>
      <c r="AE259" s="54"/>
    </row>
    <row r="260" spans="1:31" hidden="1" outlineLevel="2">
      <c r="A260" s="43" t="s">
        <v>26</v>
      </c>
      <c r="B260" s="43" t="s">
        <v>27</v>
      </c>
      <c r="C260" s="43" t="s">
        <v>48</v>
      </c>
      <c r="D260" s="43" t="s">
        <v>516</v>
      </c>
      <c r="E260" s="43" t="s">
        <v>461</v>
      </c>
      <c r="F260" s="43" t="s">
        <v>501</v>
      </c>
      <c r="G260" s="43" t="s">
        <v>502</v>
      </c>
      <c r="H260" s="44">
        <v>42405</v>
      </c>
      <c r="I260" s="43" t="s">
        <v>164</v>
      </c>
      <c r="J260" s="43" t="s">
        <v>462</v>
      </c>
      <c r="K260" s="43" t="s">
        <v>35</v>
      </c>
      <c r="L260" s="43" t="s">
        <v>36</v>
      </c>
      <c r="M260" s="43" t="s">
        <v>51</v>
      </c>
      <c r="N260" s="45">
        <v>809</v>
      </c>
      <c r="O260" s="45">
        <v>1743</v>
      </c>
      <c r="P260" s="45">
        <v>934</v>
      </c>
      <c r="Q260" s="46">
        <v>15.78</v>
      </c>
      <c r="R260" s="45">
        <v>13</v>
      </c>
      <c r="S260" s="45">
        <v>13</v>
      </c>
      <c r="T260" s="45">
        <v>0</v>
      </c>
      <c r="U260" s="46">
        <v>0</v>
      </c>
      <c r="V260" s="46">
        <v>0</v>
      </c>
      <c r="W260" s="46">
        <v>15.78</v>
      </c>
      <c r="X260" s="46">
        <v>0</v>
      </c>
      <c r="Y260" s="46">
        <v>15.78</v>
      </c>
      <c r="Z260" s="45">
        <v>24580</v>
      </c>
      <c r="AA260" s="62">
        <f>IFERROR(IF(D260="",AA259,VLOOKUP($F260,'FPO034'!$K$9:$R$251,6,FALSE)),"--")</f>
        <v>1523.25</v>
      </c>
      <c r="AB260" s="47" t="str">
        <f t="shared" si="5"/>
        <v>--</v>
      </c>
      <c r="AC260" s="51">
        <f>IFERROR(IF(D260="",AC259,VLOOKUP($F260,'FPO034'!$K$9:$R$251,7,FALSE)),"--")</f>
        <v>8814.48</v>
      </c>
      <c r="AD260" s="48">
        <f>IFERROR(IF(D260="",AD259,VLOOKUP($F260,'FPO034'!$K$9:$R$251,4,FALSE)),"--")</f>
        <v>42529.605150459996</v>
      </c>
      <c r="AE260" s="54"/>
    </row>
    <row r="261" spans="1:31" hidden="1" outlineLevel="2">
      <c r="A261" s="43" t="s">
        <v>26</v>
      </c>
      <c r="B261" s="43" t="s">
        <v>27</v>
      </c>
      <c r="C261" s="43" t="s">
        <v>140</v>
      </c>
      <c r="D261" s="43" t="s">
        <v>517</v>
      </c>
      <c r="E261" s="43" t="s">
        <v>461</v>
      </c>
      <c r="F261" s="43" t="s">
        <v>501</v>
      </c>
      <c r="G261" s="43" t="s">
        <v>502</v>
      </c>
      <c r="H261" s="44">
        <v>42391</v>
      </c>
      <c r="I261" s="43" t="s">
        <v>164</v>
      </c>
      <c r="J261" s="43" t="s">
        <v>462</v>
      </c>
      <c r="K261" s="43" t="s">
        <v>35</v>
      </c>
      <c r="L261" s="43" t="s">
        <v>36</v>
      </c>
      <c r="M261" s="43" t="s">
        <v>51</v>
      </c>
      <c r="N261" s="45">
        <v>2330</v>
      </c>
      <c r="O261" s="45">
        <v>2330</v>
      </c>
      <c r="P261" s="45">
        <v>0</v>
      </c>
      <c r="Q261" s="46">
        <v>0</v>
      </c>
      <c r="R261" s="45">
        <v>508</v>
      </c>
      <c r="S261" s="45">
        <v>508</v>
      </c>
      <c r="T261" s="45">
        <v>0</v>
      </c>
      <c r="U261" s="46">
        <v>0</v>
      </c>
      <c r="V261" s="46">
        <v>0</v>
      </c>
      <c r="W261" s="46">
        <v>0</v>
      </c>
      <c r="X261" s="46">
        <v>0</v>
      </c>
      <c r="Y261" s="46">
        <v>0</v>
      </c>
      <c r="Z261" s="45">
        <v>24580</v>
      </c>
      <c r="AA261" s="62">
        <f>IFERROR(IF(D261="",AA260,VLOOKUP($F261,'FPO034'!$K$9:$R$251,6,FALSE)),"--")</f>
        <v>1523.25</v>
      </c>
      <c r="AB261" s="47" t="str">
        <f t="shared" si="5"/>
        <v>--</v>
      </c>
      <c r="AC261" s="51">
        <f>IFERROR(IF(D261="",AC260,VLOOKUP($F261,'FPO034'!$K$9:$R$251,7,FALSE)),"--")</f>
        <v>8814.48</v>
      </c>
      <c r="AD261" s="48">
        <f>IFERROR(IF(D261="",AD260,VLOOKUP($F261,'FPO034'!$K$9:$R$251,4,FALSE)),"--")</f>
        <v>42529.605150459996</v>
      </c>
      <c r="AE261" s="54"/>
    </row>
    <row r="262" spans="1:31" hidden="1" outlineLevel="2">
      <c r="A262" s="43" t="s">
        <v>26</v>
      </c>
      <c r="B262" s="43" t="s">
        <v>27</v>
      </c>
      <c r="C262" s="43" t="s">
        <v>140</v>
      </c>
      <c r="D262" s="43" t="s">
        <v>518</v>
      </c>
      <c r="E262" s="43" t="s">
        <v>447</v>
      </c>
      <c r="F262" s="43" t="s">
        <v>501</v>
      </c>
      <c r="G262" s="43" t="s">
        <v>502</v>
      </c>
      <c r="H262" s="44">
        <v>42388</v>
      </c>
      <c r="I262" s="43" t="s">
        <v>164</v>
      </c>
      <c r="J262" s="43" t="s">
        <v>450</v>
      </c>
      <c r="K262" s="43" t="s">
        <v>35</v>
      </c>
      <c r="L262" s="43" t="s">
        <v>36</v>
      </c>
      <c r="M262" s="43" t="s">
        <v>51</v>
      </c>
      <c r="N262" s="45">
        <v>384</v>
      </c>
      <c r="O262" s="45">
        <v>384</v>
      </c>
      <c r="P262" s="45">
        <v>0</v>
      </c>
      <c r="Q262" s="46">
        <v>0</v>
      </c>
      <c r="R262" s="45">
        <v>918</v>
      </c>
      <c r="S262" s="45">
        <v>918</v>
      </c>
      <c r="T262" s="45">
        <v>0</v>
      </c>
      <c r="U262" s="46">
        <v>0</v>
      </c>
      <c r="V262" s="46">
        <v>0</v>
      </c>
      <c r="W262" s="46">
        <v>0</v>
      </c>
      <c r="X262" s="46">
        <v>0</v>
      </c>
      <c r="Y262" s="46">
        <v>0</v>
      </c>
      <c r="Z262" s="45">
        <v>24580</v>
      </c>
      <c r="AA262" s="62">
        <f>IFERROR(IF(D262="",AA261,VLOOKUP($F262,'FPO034'!$K$9:$R$251,6,FALSE)),"--")</f>
        <v>1523.25</v>
      </c>
      <c r="AB262" s="47" t="str">
        <f t="shared" si="5"/>
        <v>--</v>
      </c>
      <c r="AC262" s="51">
        <f>IFERROR(IF(D262="",AC261,VLOOKUP($F262,'FPO034'!$K$9:$R$251,7,FALSE)),"--")</f>
        <v>8814.48</v>
      </c>
      <c r="AD262" s="48">
        <f>IFERROR(IF(D262="",AD261,VLOOKUP($F262,'FPO034'!$K$9:$R$251,4,FALSE)),"--")</f>
        <v>42529.605150459996</v>
      </c>
      <c r="AE262" s="54"/>
    </row>
    <row r="263" spans="1:31" outlineLevel="1" collapsed="1">
      <c r="A263" s="43"/>
      <c r="B263" s="43"/>
      <c r="C263" s="43"/>
      <c r="D263" s="43"/>
      <c r="E263" s="43"/>
      <c r="F263" s="60" t="s">
        <v>1357</v>
      </c>
      <c r="G263" s="43"/>
      <c r="H263" s="44"/>
      <c r="I263" s="43"/>
      <c r="J263" s="43"/>
      <c r="K263" s="43"/>
      <c r="L263" s="43"/>
      <c r="M263" s="43"/>
      <c r="N263" s="45"/>
      <c r="O263" s="45"/>
      <c r="P263" s="45"/>
      <c r="Q263" s="46"/>
      <c r="R263" s="45"/>
      <c r="S263" s="45"/>
      <c r="T263" s="45"/>
      <c r="U263" s="46"/>
      <c r="V263" s="46"/>
      <c r="W263" s="46"/>
      <c r="X263" s="46"/>
      <c r="Y263" s="46">
        <f>SUBTOTAL(9,Y248:Y262)</f>
        <v>631.82999999999993</v>
      </c>
      <c r="Z263" s="45"/>
      <c r="AA263" s="62">
        <f>IFERROR(IF(D263="",AA262,VLOOKUP($F263,'FPO034'!$K$9:$R$251,6,FALSE)),"--")</f>
        <v>1523.25</v>
      </c>
      <c r="AB263" s="47" t="str">
        <f t="shared" si="5"/>
        <v>--</v>
      </c>
      <c r="AC263" s="51">
        <f>IFERROR(IF(D263="",AC262,VLOOKUP($F263,'FPO034'!$K$9:$R$251,7,FALSE)),"--")</f>
        <v>8814.48</v>
      </c>
      <c r="AD263" s="48">
        <f>IFERROR(IF(D263="",AD262,VLOOKUP($F263,'FPO034'!$K$9:$R$251,4,FALSE)),"--")</f>
        <v>42529.605150459996</v>
      </c>
      <c r="AE263" s="54"/>
    </row>
    <row r="264" spans="1:31" hidden="1" outlineLevel="2">
      <c r="A264" s="43" t="s">
        <v>26</v>
      </c>
      <c r="B264" s="43" t="s">
        <v>27</v>
      </c>
      <c r="C264" s="43" t="s">
        <v>98</v>
      </c>
      <c r="D264" s="43" t="s">
        <v>519</v>
      </c>
      <c r="E264" s="43" t="s">
        <v>520</v>
      </c>
      <c r="F264" s="43" t="s">
        <v>521</v>
      </c>
      <c r="G264" s="43" t="s">
        <v>522</v>
      </c>
      <c r="H264" s="44">
        <v>42257</v>
      </c>
      <c r="I264" s="43" t="s">
        <v>164</v>
      </c>
      <c r="J264" s="43" t="s">
        <v>523</v>
      </c>
      <c r="K264" s="43" t="s">
        <v>35</v>
      </c>
      <c r="L264" s="43" t="s">
        <v>36</v>
      </c>
      <c r="M264" s="43" t="s">
        <v>51</v>
      </c>
      <c r="N264" s="45">
        <v>200871</v>
      </c>
      <c r="O264" s="45">
        <v>213936</v>
      </c>
      <c r="P264" s="45">
        <v>13065</v>
      </c>
      <c r="Q264" s="46">
        <v>220.8</v>
      </c>
      <c r="R264" s="45">
        <v>66917</v>
      </c>
      <c r="S264" s="45">
        <v>72793</v>
      </c>
      <c r="T264" s="45">
        <v>5876</v>
      </c>
      <c r="U264" s="46">
        <v>351.38</v>
      </c>
      <c r="V264" s="46">
        <v>0</v>
      </c>
      <c r="W264" s="46">
        <v>572.17999999999995</v>
      </c>
      <c r="X264" s="46">
        <v>0</v>
      </c>
      <c r="Y264" s="46">
        <v>572.17999999999995</v>
      </c>
      <c r="Z264" s="45">
        <v>24580</v>
      </c>
      <c r="AA264" s="62">
        <f>IFERROR(IF(D264="",AA263,VLOOKUP($F264,'FPO034'!$K$9:$R$251,6,FALSE)),"--")</f>
        <v>42828.83</v>
      </c>
      <c r="AB264" s="47" t="str">
        <f t="shared" si="5"/>
        <v>--</v>
      </c>
      <c r="AC264" s="51">
        <f>IFERROR(IF(D264="",AC263,VLOOKUP($F264,'FPO034'!$K$9:$R$251,7,FALSE)),"--")</f>
        <v>89058.48</v>
      </c>
      <c r="AD264" s="48">
        <f>IFERROR(IF(D264="",AD263,VLOOKUP($F264,'FPO034'!$K$9:$R$251,4,FALSE)),"--")</f>
        <v>42531.728865739999</v>
      </c>
      <c r="AE264" s="54"/>
    </row>
    <row r="265" spans="1:31" hidden="1" outlineLevel="2">
      <c r="A265" s="43" t="s">
        <v>26</v>
      </c>
      <c r="B265" s="43" t="s">
        <v>27</v>
      </c>
      <c r="C265" s="43" t="s">
        <v>211</v>
      </c>
      <c r="D265" s="43" t="s">
        <v>524</v>
      </c>
      <c r="E265" s="43" t="s">
        <v>525</v>
      </c>
      <c r="F265" s="43" t="s">
        <v>521</v>
      </c>
      <c r="G265" s="43" t="s">
        <v>522</v>
      </c>
      <c r="H265" s="44">
        <v>42158</v>
      </c>
      <c r="I265" s="43" t="s">
        <v>90</v>
      </c>
      <c r="J265" s="43" t="s">
        <v>165</v>
      </c>
      <c r="K265" s="43" t="s">
        <v>35</v>
      </c>
      <c r="L265" s="43" t="s">
        <v>36</v>
      </c>
      <c r="M265" s="43" t="s">
        <v>42</v>
      </c>
      <c r="N265" s="45">
        <v>75181</v>
      </c>
      <c r="O265" s="45">
        <v>78965</v>
      </c>
      <c r="P265" s="45">
        <v>3784</v>
      </c>
      <c r="Q265" s="46">
        <v>63.95</v>
      </c>
      <c r="R265" s="45">
        <v>0</v>
      </c>
      <c r="S265" s="45">
        <v>0</v>
      </c>
      <c r="T265" s="45">
        <v>0</v>
      </c>
      <c r="U265" s="46">
        <v>0</v>
      </c>
      <c r="V265" s="46">
        <v>0</v>
      </c>
      <c r="W265" s="46">
        <v>63.95</v>
      </c>
      <c r="X265" s="46">
        <v>0</v>
      </c>
      <c r="Y265" s="46">
        <v>63.95</v>
      </c>
      <c r="Z265" s="45">
        <v>24580</v>
      </c>
      <c r="AA265" s="62">
        <f>IFERROR(IF(D265="",AA264,VLOOKUP($F265,'FPO034'!$K$9:$R$251,6,FALSE)),"--")</f>
        <v>42828.83</v>
      </c>
      <c r="AB265" s="47" t="str">
        <f t="shared" si="5"/>
        <v>--</v>
      </c>
      <c r="AC265" s="51">
        <f>IFERROR(IF(D265="",AC264,VLOOKUP($F265,'FPO034'!$K$9:$R$251,7,FALSE)),"--")</f>
        <v>89058.48</v>
      </c>
      <c r="AD265" s="48">
        <f>IFERROR(IF(D265="",AD264,VLOOKUP($F265,'FPO034'!$K$9:$R$251,4,FALSE)),"--")</f>
        <v>42531.728865739999</v>
      </c>
      <c r="AE265" s="54"/>
    </row>
    <row r="266" spans="1:31" hidden="1" outlineLevel="2">
      <c r="A266" s="43" t="s">
        <v>26</v>
      </c>
      <c r="B266" s="43" t="s">
        <v>27</v>
      </c>
      <c r="C266" s="43" t="s">
        <v>98</v>
      </c>
      <c r="D266" s="43" t="s">
        <v>526</v>
      </c>
      <c r="E266" s="43" t="s">
        <v>527</v>
      </c>
      <c r="F266" s="43" t="s">
        <v>521</v>
      </c>
      <c r="G266" s="43" t="s">
        <v>522</v>
      </c>
      <c r="H266" s="44">
        <v>42256</v>
      </c>
      <c r="I266" s="43" t="s">
        <v>164</v>
      </c>
      <c r="J266" s="43" t="s">
        <v>528</v>
      </c>
      <c r="K266" s="43" t="s">
        <v>35</v>
      </c>
      <c r="L266" s="43" t="s">
        <v>36</v>
      </c>
      <c r="M266" s="43" t="s">
        <v>59</v>
      </c>
      <c r="N266" s="45">
        <v>223782</v>
      </c>
      <c r="O266" s="45">
        <v>233498</v>
      </c>
      <c r="P266" s="45">
        <v>9716</v>
      </c>
      <c r="Q266" s="46">
        <v>164.2</v>
      </c>
      <c r="R266" s="45">
        <v>67111</v>
      </c>
      <c r="S266" s="45">
        <v>74887</v>
      </c>
      <c r="T266" s="45">
        <v>7776</v>
      </c>
      <c r="U266" s="46">
        <v>465</v>
      </c>
      <c r="V266" s="46">
        <v>0</v>
      </c>
      <c r="W266" s="46">
        <v>629.20000000000005</v>
      </c>
      <c r="X266" s="46">
        <v>0</v>
      </c>
      <c r="Y266" s="46">
        <v>629.20000000000005</v>
      </c>
      <c r="Z266" s="45">
        <v>24580</v>
      </c>
      <c r="AA266" s="62">
        <f>IFERROR(IF(D266="",AA265,VLOOKUP($F266,'FPO034'!$K$9:$R$251,6,FALSE)),"--")</f>
        <v>42828.83</v>
      </c>
      <c r="AB266" s="47" t="str">
        <f t="shared" si="5"/>
        <v>--</v>
      </c>
      <c r="AC266" s="51">
        <f>IFERROR(IF(D266="",AC265,VLOOKUP($F266,'FPO034'!$K$9:$R$251,7,FALSE)),"--")</f>
        <v>89058.48</v>
      </c>
      <c r="AD266" s="48">
        <f>IFERROR(IF(D266="",AD265,VLOOKUP($F266,'FPO034'!$K$9:$R$251,4,FALSE)),"--")</f>
        <v>42531.728865739999</v>
      </c>
      <c r="AE266" s="54"/>
    </row>
    <row r="267" spans="1:31" hidden="1" outlineLevel="2">
      <c r="A267" s="43" t="s">
        <v>26</v>
      </c>
      <c r="B267" s="43" t="s">
        <v>27</v>
      </c>
      <c r="C267" s="43" t="s">
        <v>98</v>
      </c>
      <c r="D267" s="43" t="s">
        <v>529</v>
      </c>
      <c r="E267" s="43" t="s">
        <v>335</v>
      </c>
      <c r="F267" s="43" t="s">
        <v>521</v>
      </c>
      <c r="G267" s="43" t="s">
        <v>522</v>
      </c>
      <c r="H267" s="44">
        <v>42255</v>
      </c>
      <c r="I267" s="43" t="s">
        <v>164</v>
      </c>
      <c r="J267" s="43" t="s">
        <v>34</v>
      </c>
      <c r="K267" s="43" t="s">
        <v>35</v>
      </c>
      <c r="L267" s="43" t="s">
        <v>36</v>
      </c>
      <c r="M267" s="43" t="s">
        <v>51</v>
      </c>
      <c r="N267" s="45">
        <v>170574</v>
      </c>
      <c r="O267" s="45">
        <v>177993</v>
      </c>
      <c r="P267" s="45">
        <v>7419</v>
      </c>
      <c r="Q267" s="46">
        <v>125.38</v>
      </c>
      <c r="R267" s="45">
        <v>44035</v>
      </c>
      <c r="S267" s="45">
        <v>48231</v>
      </c>
      <c r="T267" s="45">
        <v>4196</v>
      </c>
      <c r="U267" s="46">
        <v>250.92</v>
      </c>
      <c r="V267" s="46">
        <v>0</v>
      </c>
      <c r="W267" s="46">
        <v>376.3</v>
      </c>
      <c r="X267" s="46">
        <v>0</v>
      </c>
      <c r="Y267" s="46">
        <v>376.3</v>
      </c>
      <c r="Z267" s="45">
        <v>24580</v>
      </c>
      <c r="AA267" s="62">
        <f>IFERROR(IF(D267="",AA266,VLOOKUP($F267,'FPO034'!$K$9:$R$251,6,FALSE)),"--")</f>
        <v>42828.83</v>
      </c>
      <c r="AB267" s="47" t="str">
        <f t="shared" si="5"/>
        <v>--</v>
      </c>
      <c r="AC267" s="51">
        <f>IFERROR(IF(D267="",AC266,VLOOKUP($F267,'FPO034'!$K$9:$R$251,7,FALSE)),"--")</f>
        <v>89058.48</v>
      </c>
      <c r="AD267" s="48">
        <f>IFERROR(IF(D267="",AD266,VLOOKUP($F267,'FPO034'!$K$9:$R$251,4,FALSE)),"--")</f>
        <v>42531.728865739999</v>
      </c>
      <c r="AE267" s="54"/>
    </row>
    <row r="268" spans="1:31" hidden="1" outlineLevel="2">
      <c r="A268" s="43" t="s">
        <v>26</v>
      </c>
      <c r="B268" s="43" t="s">
        <v>27</v>
      </c>
      <c r="C268" s="43" t="s">
        <v>98</v>
      </c>
      <c r="D268" s="43" t="s">
        <v>530</v>
      </c>
      <c r="E268" s="43" t="s">
        <v>520</v>
      </c>
      <c r="F268" s="43" t="s">
        <v>521</v>
      </c>
      <c r="G268" s="43" t="s">
        <v>522</v>
      </c>
      <c r="H268" s="44">
        <v>42257</v>
      </c>
      <c r="I268" s="43" t="s">
        <v>164</v>
      </c>
      <c r="J268" s="43" t="s">
        <v>523</v>
      </c>
      <c r="K268" s="43" t="s">
        <v>35</v>
      </c>
      <c r="L268" s="43" t="s">
        <v>36</v>
      </c>
      <c r="M268" s="43" t="s">
        <v>51</v>
      </c>
      <c r="N268" s="45">
        <v>394938</v>
      </c>
      <c r="O268" s="45">
        <v>416988</v>
      </c>
      <c r="P268" s="45">
        <v>22050</v>
      </c>
      <c r="Q268" s="46">
        <v>372.65</v>
      </c>
      <c r="R268" s="45">
        <v>128691</v>
      </c>
      <c r="S268" s="45">
        <v>138444</v>
      </c>
      <c r="T268" s="45">
        <v>9753</v>
      </c>
      <c r="U268" s="46">
        <v>583.23</v>
      </c>
      <c r="V268" s="46">
        <v>0</v>
      </c>
      <c r="W268" s="46">
        <v>955.88</v>
      </c>
      <c r="X268" s="46">
        <v>0</v>
      </c>
      <c r="Y268" s="46">
        <v>955.88</v>
      </c>
      <c r="Z268" s="45">
        <v>24580</v>
      </c>
      <c r="AA268" s="62">
        <f>IFERROR(IF(D268="",AA267,VLOOKUP($F268,'FPO034'!$K$9:$R$251,6,FALSE)),"--")</f>
        <v>42828.83</v>
      </c>
      <c r="AB268" s="47" t="str">
        <f t="shared" si="5"/>
        <v>--</v>
      </c>
      <c r="AC268" s="51">
        <f>IFERROR(IF(D268="",AC267,VLOOKUP($F268,'FPO034'!$K$9:$R$251,7,FALSE)),"--")</f>
        <v>89058.48</v>
      </c>
      <c r="AD268" s="48">
        <f>IFERROR(IF(D268="",AD267,VLOOKUP($F268,'FPO034'!$K$9:$R$251,4,FALSE)),"--")</f>
        <v>42531.728865739999</v>
      </c>
      <c r="AE268" s="54"/>
    </row>
    <row r="269" spans="1:31" hidden="1" outlineLevel="2">
      <c r="A269" s="43" t="s">
        <v>26</v>
      </c>
      <c r="B269" s="43" t="s">
        <v>27</v>
      </c>
      <c r="C269" s="43" t="s">
        <v>98</v>
      </c>
      <c r="D269" s="43" t="s">
        <v>531</v>
      </c>
      <c r="E269" s="43" t="s">
        <v>520</v>
      </c>
      <c r="F269" s="43" t="s">
        <v>521</v>
      </c>
      <c r="G269" s="43" t="s">
        <v>522</v>
      </c>
      <c r="H269" s="44">
        <v>42257</v>
      </c>
      <c r="I269" s="43" t="s">
        <v>164</v>
      </c>
      <c r="J269" s="43" t="s">
        <v>523</v>
      </c>
      <c r="K269" s="43" t="s">
        <v>35</v>
      </c>
      <c r="L269" s="43" t="s">
        <v>36</v>
      </c>
      <c r="M269" s="43" t="s">
        <v>51</v>
      </c>
      <c r="N269" s="45">
        <v>130142</v>
      </c>
      <c r="O269" s="45">
        <v>137206</v>
      </c>
      <c r="P269" s="45">
        <v>7064</v>
      </c>
      <c r="Q269" s="46">
        <v>119.38</v>
      </c>
      <c r="R269" s="45">
        <v>46173</v>
      </c>
      <c r="S269" s="45">
        <v>49142</v>
      </c>
      <c r="T269" s="45">
        <v>2969</v>
      </c>
      <c r="U269" s="46">
        <v>177.55</v>
      </c>
      <c r="V269" s="46">
        <v>0</v>
      </c>
      <c r="W269" s="46">
        <v>296.93</v>
      </c>
      <c r="X269" s="46">
        <v>0</v>
      </c>
      <c r="Y269" s="46">
        <v>296.93</v>
      </c>
      <c r="Z269" s="45">
        <v>24580</v>
      </c>
      <c r="AA269" s="62">
        <f>IFERROR(IF(D269="",AA268,VLOOKUP($F269,'FPO034'!$K$9:$R$251,6,FALSE)),"--")</f>
        <v>42828.83</v>
      </c>
      <c r="AB269" s="47" t="str">
        <f t="shared" si="5"/>
        <v>--</v>
      </c>
      <c r="AC269" s="51">
        <f>IFERROR(IF(D269="",AC268,VLOOKUP($F269,'FPO034'!$K$9:$R$251,7,FALSE)),"--")</f>
        <v>89058.48</v>
      </c>
      <c r="AD269" s="48">
        <f>IFERROR(IF(D269="",AD268,VLOOKUP($F269,'FPO034'!$K$9:$R$251,4,FALSE)),"--")</f>
        <v>42531.728865739999</v>
      </c>
      <c r="AE269" s="54"/>
    </row>
    <row r="270" spans="1:31" hidden="1" outlineLevel="2">
      <c r="A270" s="43" t="s">
        <v>26</v>
      </c>
      <c r="B270" s="43" t="s">
        <v>27</v>
      </c>
      <c r="C270" s="43" t="s">
        <v>140</v>
      </c>
      <c r="D270" s="43" t="s">
        <v>532</v>
      </c>
      <c r="E270" s="43" t="s">
        <v>533</v>
      </c>
      <c r="F270" s="43" t="s">
        <v>521</v>
      </c>
      <c r="G270" s="43" t="s">
        <v>522</v>
      </c>
      <c r="H270" s="44">
        <v>42256</v>
      </c>
      <c r="I270" s="43" t="s">
        <v>164</v>
      </c>
      <c r="J270" s="43" t="s">
        <v>534</v>
      </c>
      <c r="K270" s="43" t="s">
        <v>35</v>
      </c>
      <c r="L270" s="43" t="s">
        <v>36</v>
      </c>
      <c r="M270" s="43" t="s">
        <v>59</v>
      </c>
      <c r="N270" s="45">
        <v>7403</v>
      </c>
      <c r="O270" s="45">
        <v>7938</v>
      </c>
      <c r="P270" s="45">
        <v>535</v>
      </c>
      <c r="Q270" s="46">
        <v>9.0399999999999991</v>
      </c>
      <c r="R270" s="45">
        <v>10678</v>
      </c>
      <c r="S270" s="45">
        <v>11697</v>
      </c>
      <c r="T270" s="45">
        <v>1019</v>
      </c>
      <c r="U270" s="46">
        <v>60.94</v>
      </c>
      <c r="V270" s="46">
        <v>0</v>
      </c>
      <c r="W270" s="46">
        <v>69.98</v>
      </c>
      <c r="X270" s="46">
        <v>0</v>
      </c>
      <c r="Y270" s="46">
        <v>69.98</v>
      </c>
      <c r="Z270" s="45">
        <v>24580</v>
      </c>
      <c r="AA270" s="62">
        <f>IFERROR(IF(D270="",AA269,VLOOKUP($F270,'FPO034'!$K$9:$R$251,6,FALSE)),"--")</f>
        <v>42828.83</v>
      </c>
      <c r="AB270" s="47" t="str">
        <f t="shared" si="5"/>
        <v>--</v>
      </c>
      <c r="AC270" s="51">
        <f>IFERROR(IF(D270="",AC269,VLOOKUP($F270,'FPO034'!$K$9:$R$251,7,FALSE)),"--")</f>
        <v>89058.48</v>
      </c>
      <c r="AD270" s="48">
        <f>IFERROR(IF(D270="",AD269,VLOOKUP($F270,'FPO034'!$K$9:$R$251,4,FALSE)),"--")</f>
        <v>42531.728865739999</v>
      </c>
      <c r="AE270" s="54"/>
    </row>
    <row r="271" spans="1:31" hidden="1" outlineLevel="2">
      <c r="A271" s="43" t="s">
        <v>26</v>
      </c>
      <c r="B271" s="43" t="s">
        <v>27</v>
      </c>
      <c r="C271" s="43" t="s">
        <v>60</v>
      </c>
      <c r="D271" s="43" t="s">
        <v>535</v>
      </c>
      <c r="E271" s="43" t="s">
        <v>536</v>
      </c>
      <c r="F271" s="43" t="s">
        <v>521</v>
      </c>
      <c r="G271" s="43" t="s">
        <v>522</v>
      </c>
      <c r="H271" s="44">
        <v>42158</v>
      </c>
      <c r="I271" s="43" t="s">
        <v>90</v>
      </c>
      <c r="J271" s="43" t="s">
        <v>528</v>
      </c>
      <c r="K271" s="43" t="s">
        <v>35</v>
      </c>
      <c r="L271" s="43" t="s">
        <v>36</v>
      </c>
      <c r="M271" s="43" t="s">
        <v>42</v>
      </c>
      <c r="N271" s="45">
        <v>36550</v>
      </c>
      <c r="O271" s="45">
        <v>37334</v>
      </c>
      <c r="P271" s="45">
        <v>784</v>
      </c>
      <c r="Q271" s="46">
        <v>13.25</v>
      </c>
      <c r="R271" s="45">
        <v>0</v>
      </c>
      <c r="S271" s="45">
        <v>0</v>
      </c>
      <c r="T271" s="45">
        <v>0</v>
      </c>
      <c r="U271" s="46">
        <v>0</v>
      </c>
      <c r="V271" s="46">
        <v>0</v>
      </c>
      <c r="W271" s="46">
        <v>13.25</v>
      </c>
      <c r="X271" s="46">
        <v>0</v>
      </c>
      <c r="Y271" s="46">
        <v>13.25</v>
      </c>
      <c r="Z271" s="45">
        <v>24580</v>
      </c>
      <c r="AA271" s="62">
        <f>IFERROR(IF(D271="",AA270,VLOOKUP($F271,'FPO034'!$K$9:$R$251,6,FALSE)),"--")</f>
        <v>42828.83</v>
      </c>
      <c r="AB271" s="47" t="str">
        <f t="shared" si="5"/>
        <v>--</v>
      </c>
      <c r="AC271" s="51">
        <f>IFERROR(IF(D271="",AC270,VLOOKUP($F271,'FPO034'!$K$9:$R$251,7,FALSE)),"--")</f>
        <v>89058.48</v>
      </c>
      <c r="AD271" s="48">
        <f>IFERROR(IF(D271="",AD270,VLOOKUP($F271,'FPO034'!$K$9:$R$251,4,FALSE)),"--")</f>
        <v>42531.728865739999</v>
      </c>
      <c r="AE271" s="54"/>
    </row>
    <row r="272" spans="1:31" hidden="1" outlineLevel="2">
      <c r="A272" s="43" t="s">
        <v>26</v>
      </c>
      <c r="B272" s="43" t="s">
        <v>27</v>
      </c>
      <c r="C272" s="43" t="s">
        <v>60</v>
      </c>
      <c r="D272" s="43" t="s">
        <v>537</v>
      </c>
      <c r="E272" s="43" t="s">
        <v>520</v>
      </c>
      <c r="F272" s="43" t="s">
        <v>521</v>
      </c>
      <c r="G272" s="43" t="s">
        <v>522</v>
      </c>
      <c r="H272" s="44">
        <v>42257</v>
      </c>
      <c r="I272" s="43" t="s">
        <v>164</v>
      </c>
      <c r="J272" s="43" t="s">
        <v>523</v>
      </c>
      <c r="K272" s="43" t="s">
        <v>35</v>
      </c>
      <c r="L272" s="43" t="s">
        <v>36</v>
      </c>
      <c r="M272" s="43" t="s">
        <v>51</v>
      </c>
      <c r="N272" s="45">
        <v>30815</v>
      </c>
      <c r="O272" s="45">
        <v>31473</v>
      </c>
      <c r="P272" s="45">
        <v>658</v>
      </c>
      <c r="Q272" s="46">
        <v>11.12</v>
      </c>
      <c r="R272" s="45">
        <v>0</v>
      </c>
      <c r="S272" s="45">
        <v>0</v>
      </c>
      <c r="T272" s="45">
        <v>0</v>
      </c>
      <c r="U272" s="46">
        <v>0</v>
      </c>
      <c r="V272" s="46">
        <v>0</v>
      </c>
      <c r="W272" s="46">
        <v>11.12</v>
      </c>
      <c r="X272" s="46">
        <v>0</v>
      </c>
      <c r="Y272" s="46">
        <v>11.12</v>
      </c>
      <c r="Z272" s="45">
        <v>24580</v>
      </c>
      <c r="AA272" s="62">
        <f>IFERROR(IF(D272="",AA271,VLOOKUP($F272,'FPO034'!$K$9:$R$251,6,FALSE)),"--")</f>
        <v>42828.83</v>
      </c>
      <c r="AB272" s="47" t="str">
        <f t="shared" si="5"/>
        <v>--</v>
      </c>
      <c r="AC272" s="51">
        <f>IFERROR(IF(D272="",AC271,VLOOKUP($F272,'FPO034'!$K$9:$R$251,7,FALSE)),"--")</f>
        <v>89058.48</v>
      </c>
      <c r="AD272" s="48">
        <f>IFERROR(IF(D272="",AD271,VLOOKUP($F272,'FPO034'!$K$9:$R$251,4,FALSE)),"--")</f>
        <v>42531.728865739999</v>
      </c>
      <c r="AE272" s="54"/>
    </row>
    <row r="273" spans="1:31" hidden="1" outlineLevel="2">
      <c r="A273" s="43" t="s">
        <v>26</v>
      </c>
      <c r="B273" s="43" t="s">
        <v>27</v>
      </c>
      <c r="C273" s="43" t="s">
        <v>48</v>
      </c>
      <c r="D273" s="43" t="s">
        <v>538</v>
      </c>
      <c r="E273" s="43" t="s">
        <v>520</v>
      </c>
      <c r="F273" s="43" t="s">
        <v>521</v>
      </c>
      <c r="G273" s="43" t="s">
        <v>522</v>
      </c>
      <c r="H273" s="44">
        <v>42257</v>
      </c>
      <c r="I273" s="43" t="s">
        <v>164</v>
      </c>
      <c r="J273" s="43" t="s">
        <v>523</v>
      </c>
      <c r="K273" s="43" t="s">
        <v>35</v>
      </c>
      <c r="L273" s="43" t="s">
        <v>36</v>
      </c>
      <c r="M273" s="43" t="s">
        <v>51</v>
      </c>
      <c r="N273" s="45">
        <v>11099</v>
      </c>
      <c r="O273" s="45">
        <v>12222</v>
      </c>
      <c r="P273" s="45">
        <v>1123</v>
      </c>
      <c r="Q273" s="46">
        <v>18.98</v>
      </c>
      <c r="R273" s="45">
        <v>0</v>
      </c>
      <c r="S273" s="45">
        <v>0</v>
      </c>
      <c r="T273" s="45">
        <v>0</v>
      </c>
      <c r="U273" s="46">
        <v>0</v>
      </c>
      <c r="V273" s="46">
        <v>0</v>
      </c>
      <c r="W273" s="46">
        <v>18.98</v>
      </c>
      <c r="X273" s="46">
        <v>0</v>
      </c>
      <c r="Y273" s="46">
        <v>18.98</v>
      </c>
      <c r="Z273" s="45">
        <v>24580</v>
      </c>
      <c r="AA273" s="62">
        <f>IFERROR(IF(D273="",AA272,VLOOKUP($F273,'FPO034'!$K$9:$R$251,6,FALSE)),"--")</f>
        <v>42828.83</v>
      </c>
      <c r="AB273" s="47" t="str">
        <f t="shared" si="5"/>
        <v>--</v>
      </c>
      <c r="AC273" s="51">
        <f>IFERROR(IF(D273="",AC272,VLOOKUP($F273,'FPO034'!$K$9:$R$251,7,FALSE)),"--")</f>
        <v>89058.48</v>
      </c>
      <c r="AD273" s="48">
        <f>IFERROR(IF(D273="",AD272,VLOOKUP($F273,'FPO034'!$K$9:$R$251,4,FALSE)),"--")</f>
        <v>42531.728865739999</v>
      </c>
      <c r="AE273" s="54"/>
    </row>
    <row r="274" spans="1:31" hidden="1" outlineLevel="2">
      <c r="A274" s="43" t="s">
        <v>26</v>
      </c>
      <c r="B274" s="43" t="s">
        <v>27</v>
      </c>
      <c r="C274" s="43" t="s">
        <v>140</v>
      </c>
      <c r="D274" s="43" t="s">
        <v>539</v>
      </c>
      <c r="E274" s="43" t="s">
        <v>520</v>
      </c>
      <c r="F274" s="43" t="s">
        <v>521</v>
      </c>
      <c r="G274" s="43" t="s">
        <v>522</v>
      </c>
      <c r="H274" s="44">
        <v>42257</v>
      </c>
      <c r="I274" s="43" t="s">
        <v>164</v>
      </c>
      <c r="J274" s="43" t="s">
        <v>523</v>
      </c>
      <c r="K274" s="43" t="s">
        <v>35</v>
      </c>
      <c r="L274" s="43" t="s">
        <v>36</v>
      </c>
      <c r="M274" s="43" t="s">
        <v>51</v>
      </c>
      <c r="N274" s="45">
        <v>3108</v>
      </c>
      <c r="O274" s="45">
        <v>3215</v>
      </c>
      <c r="P274" s="45">
        <v>107</v>
      </c>
      <c r="Q274" s="46">
        <v>1.81</v>
      </c>
      <c r="R274" s="45">
        <v>8693</v>
      </c>
      <c r="S274" s="45">
        <v>8926</v>
      </c>
      <c r="T274" s="45">
        <v>233</v>
      </c>
      <c r="U274" s="46">
        <v>13.93</v>
      </c>
      <c r="V274" s="46">
        <v>0</v>
      </c>
      <c r="W274" s="46">
        <v>15.74</v>
      </c>
      <c r="X274" s="46">
        <v>0</v>
      </c>
      <c r="Y274" s="46">
        <v>15.74</v>
      </c>
      <c r="Z274" s="45">
        <v>24580</v>
      </c>
      <c r="AA274" s="62">
        <f>IFERROR(IF(D274="",AA273,VLOOKUP($F274,'FPO034'!$K$9:$R$251,6,FALSE)),"--")</f>
        <v>42828.83</v>
      </c>
      <c r="AB274" s="47" t="str">
        <f t="shared" si="5"/>
        <v>--</v>
      </c>
      <c r="AC274" s="51">
        <f>IFERROR(IF(D274="",AC273,VLOOKUP($F274,'FPO034'!$K$9:$R$251,7,FALSE)),"--")</f>
        <v>89058.48</v>
      </c>
      <c r="AD274" s="48">
        <f>IFERROR(IF(D274="",AD273,VLOOKUP($F274,'FPO034'!$K$9:$R$251,4,FALSE)),"--")</f>
        <v>42531.728865739999</v>
      </c>
      <c r="AE274" s="54"/>
    </row>
    <row r="275" spans="1:31" hidden="1" outlineLevel="2">
      <c r="A275" s="43" t="s">
        <v>26</v>
      </c>
      <c r="B275" s="43" t="s">
        <v>27</v>
      </c>
      <c r="C275" s="43" t="s">
        <v>140</v>
      </c>
      <c r="D275" s="43" t="s">
        <v>540</v>
      </c>
      <c r="E275" s="43" t="s">
        <v>163</v>
      </c>
      <c r="F275" s="43" t="s">
        <v>521</v>
      </c>
      <c r="G275" s="43" t="s">
        <v>522</v>
      </c>
      <c r="H275" s="44">
        <v>42256</v>
      </c>
      <c r="I275" s="43" t="s">
        <v>164</v>
      </c>
      <c r="J275" s="43" t="s">
        <v>165</v>
      </c>
      <c r="K275" s="43" t="s">
        <v>35</v>
      </c>
      <c r="L275" s="43" t="s">
        <v>36</v>
      </c>
      <c r="M275" s="43" t="s">
        <v>59</v>
      </c>
      <c r="N275" s="45">
        <v>6367</v>
      </c>
      <c r="O275" s="45">
        <v>6702</v>
      </c>
      <c r="P275" s="45">
        <v>335</v>
      </c>
      <c r="Q275" s="46">
        <v>5.66</v>
      </c>
      <c r="R275" s="45">
        <v>3953</v>
      </c>
      <c r="S275" s="45">
        <v>4156</v>
      </c>
      <c r="T275" s="45">
        <v>203</v>
      </c>
      <c r="U275" s="46">
        <v>12.14</v>
      </c>
      <c r="V275" s="46">
        <v>0</v>
      </c>
      <c r="W275" s="46">
        <v>17.8</v>
      </c>
      <c r="X275" s="46">
        <v>0</v>
      </c>
      <c r="Y275" s="46">
        <v>17.8</v>
      </c>
      <c r="Z275" s="45">
        <v>24580</v>
      </c>
      <c r="AA275" s="62">
        <f>IFERROR(IF(D275="",AA274,VLOOKUP($F275,'FPO034'!$K$9:$R$251,6,FALSE)),"--")</f>
        <v>42828.83</v>
      </c>
      <c r="AB275" s="47" t="str">
        <f t="shared" si="5"/>
        <v>--</v>
      </c>
      <c r="AC275" s="51">
        <f>IFERROR(IF(D275="",AC274,VLOOKUP($F275,'FPO034'!$K$9:$R$251,7,FALSE)),"--")</f>
        <v>89058.48</v>
      </c>
      <c r="AD275" s="48">
        <f>IFERROR(IF(D275="",AD274,VLOOKUP($F275,'FPO034'!$K$9:$R$251,4,FALSE)),"--")</f>
        <v>42531.728865739999</v>
      </c>
      <c r="AE275" s="54"/>
    </row>
    <row r="276" spans="1:31" hidden="1" outlineLevel="2">
      <c r="A276" s="43" t="s">
        <v>26</v>
      </c>
      <c r="B276" s="43" t="s">
        <v>27</v>
      </c>
      <c r="C276" s="43" t="s">
        <v>140</v>
      </c>
      <c r="D276" s="43" t="s">
        <v>541</v>
      </c>
      <c r="E276" s="43" t="s">
        <v>163</v>
      </c>
      <c r="F276" s="43" t="s">
        <v>521</v>
      </c>
      <c r="G276" s="43" t="s">
        <v>522</v>
      </c>
      <c r="H276" s="44">
        <v>42256</v>
      </c>
      <c r="I276" s="43" t="s">
        <v>164</v>
      </c>
      <c r="J276" s="43" t="s">
        <v>165</v>
      </c>
      <c r="K276" s="43" t="s">
        <v>35</v>
      </c>
      <c r="L276" s="43" t="s">
        <v>36</v>
      </c>
      <c r="M276" s="43" t="s">
        <v>59</v>
      </c>
      <c r="N276" s="45">
        <v>15218</v>
      </c>
      <c r="O276" s="45">
        <v>15605</v>
      </c>
      <c r="P276" s="45">
        <v>387</v>
      </c>
      <c r="Q276" s="46">
        <v>6.54</v>
      </c>
      <c r="R276" s="45">
        <v>22632</v>
      </c>
      <c r="S276" s="45">
        <v>23720</v>
      </c>
      <c r="T276" s="45">
        <v>1088</v>
      </c>
      <c r="U276" s="46">
        <v>65.06</v>
      </c>
      <c r="V276" s="46">
        <v>0</v>
      </c>
      <c r="W276" s="46">
        <v>71.599999999999994</v>
      </c>
      <c r="X276" s="46">
        <v>0</v>
      </c>
      <c r="Y276" s="46">
        <v>71.599999999999994</v>
      </c>
      <c r="Z276" s="45">
        <v>24580</v>
      </c>
      <c r="AA276" s="62">
        <f>IFERROR(IF(D276="",AA275,VLOOKUP($F276,'FPO034'!$K$9:$R$251,6,FALSE)),"--")</f>
        <v>42828.83</v>
      </c>
      <c r="AB276" s="47" t="str">
        <f t="shared" si="5"/>
        <v>--</v>
      </c>
      <c r="AC276" s="51">
        <f>IFERROR(IF(D276="",AC275,VLOOKUP($F276,'FPO034'!$K$9:$R$251,7,FALSE)),"--")</f>
        <v>89058.48</v>
      </c>
      <c r="AD276" s="48">
        <f>IFERROR(IF(D276="",AD275,VLOOKUP($F276,'FPO034'!$K$9:$R$251,4,FALSE)),"--")</f>
        <v>42531.728865739999</v>
      </c>
      <c r="AE276" s="54"/>
    </row>
    <row r="277" spans="1:31" hidden="1" outlineLevel="2">
      <c r="A277" s="43" t="s">
        <v>26</v>
      </c>
      <c r="B277" s="43" t="s">
        <v>27</v>
      </c>
      <c r="C277" s="43" t="s">
        <v>60</v>
      </c>
      <c r="D277" s="43" t="s">
        <v>542</v>
      </c>
      <c r="E277" s="43" t="s">
        <v>335</v>
      </c>
      <c r="F277" s="43" t="s">
        <v>521</v>
      </c>
      <c r="G277" s="43" t="s">
        <v>522</v>
      </c>
      <c r="H277" s="44">
        <v>42255</v>
      </c>
      <c r="I277" s="43" t="s">
        <v>164</v>
      </c>
      <c r="J277" s="43" t="s">
        <v>34</v>
      </c>
      <c r="K277" s="43" t="s">
        <v>35</v>
      </c>
      <c r="L277" s="43" t="s">
        <v>36</v>
      </c>
      <c r="M277" s="43" t="s">
        <v>51</v>
      </c>
      <c r="N277" s="45">
        <v>41292</v>
      </c>
      <c r="O277" s="45">
        <v>43626</v>
      </c>
      <c r="P277" s="45">
        <v>2334</v>
      </c>
      <c r="Q277" s="46">
        <v>39.44</v>
      </c>
      <c r="R277" s="45">
        <v>0</v>
      </c>
      <c r="S277" s="45">
        <v>0</v>
      </c>
      <c r="T277" s="45">
        <v>0</v>
      </c>
      <c r="U277" s="46">
        <v>0</v>
      </c>
      <c r="V277" s="46">
        <v>0</v>
      </c>
      <c r="W277" s="46">
        <v>39.44</v>
      </c>
      <c r="X277" s="46">
        <v>0</v>
      </c>
      <c r="Y277" s="46">
        <v>39.44</v>
      </c>
      <c r="Z277" s="45">
        <v>24580</v>
      </c>
      <c r="AA277" s="62">
        <f>IFERROR(IF(D277="",AA276,VLOOKUP($F277,'FPO034'!$K$9:$R$251,6,FALSE)),"--")</f>
        <v>42828.83</v>
      </c>
      <c r="AB277" s="47" t="str">
        <f t="shared" si="5"/>
        <v>--</v>
      </c>
      <c r="AC277" s="51">
        <f>IFERROR(IF(D277="",AC276,VLOOKUP($F277,'FPO034'!$K$9:$R$251,7,FALSE)),"--")</f>
        <v>89058.48</v>
      </c>
      <c r="AD277" s="48">
        <f>IFERROR(IF(D277="",AD276,VLOOKUP($F277,'FPO034'!$K$9:$R$251,4,FALSE)),"--")</f>
        <v>42531.728865739999</v>
      </c>
      <c r="AE277" s="54"/>
    </row>
    <row r="278" spans="1:31" hidden="1" outlineLevel="2">
      <c r="A278" s="43" t="s">
        <v>26</v>
      </c>
      <c r="B278" s="43" t="s">
        <v>27</v>
      </c>
      <c r="C278" s="43" t="s">
        <v>48</v>
      </c>
      <c r="D278" s="43" t="s">
        <v>543</v>
      </c>
      <c r="E278" s="43" t="s">
        <v>335</v>
      </c>
      <c r="F278" s="43" t="s">
        <v>521</v>
      </c>
      <c r="G278" s="43" t="s">
        <v>522</v>
      </c>
      <c r="H278" s="44">
        <v>42255</v>
      </c>
      <c r="I278" s="43" t="s">
        <v>164</v>
      </c>
      <c r="J278" s="43" t="s">
        <v>34</v>
      </c>
      <c r="K278" s="43" t="s">
        <v>35</v>
      </c>
      <c r="L278" s="43" t="s">
        <v>36</v>
      </c>
      <c r="M278" s="43" t="s">
        <v>51</v>
      </c>
      <c r="N278" s="45">
        <v>8974</v>
      </c>
      <c r="O278" s="45">
        <v>10404</v>
      </c>
      <c r="P278" s="45">
        <v>1430</v>
      </c>
      <c r="Q278" s="46">
        <v>24.17</v>
      </c>
      <c r="R278" s="45">
        <v>1</v>
      </c>
      <c r="S278" s="45">
        <v>1</v>
      </c>
      <c r="T278" s="45">
        <v>0</v>
      </c>
      <c r="U278" s="46">
        <v>0</v>
      </c>
      <c r="V278" s="46">
        <v>0</v>
      </c>
      <c r="W278" s="46">
        <v>24.17</v>
      </c>
      <c r="X278" s="46">
        <v>0</v>
      </c>
      <c r="Y278" s="46">
        <v>24.17</v>
      </c>
      <c r="Z278" s="45">
        <v>24580</v>
      </c>
      <c r="AA278" s="62">
        <f>IFERROR(IF(D278="",AA277,VLOOKUP($F278,'FPO034'!$K$9:$R$251,6,FALSE)),"--")</f>
        <v>42828.83</v>
      </c>
      <c r="AB278" s="47" t="str">
        <f t="shared" si="5"/>
        <v>--</v>
      </c>
      <c r="AC278" s="51">
        <f>IFERROR(IF(D278="",AC277,VLOOKUP($F278,'FPO034'!$K$9:$R$251,7,FALSE)),"--")</f>
        <v>89058.48</v>
      </c>
      <c r="AD278" s="48">
        <f>IFERROR(IF(D278="",AD277,VLOOKUP($F278,'FPO034'!$K$9:$R$251,4,FALSE)),"--")</f>
        <v>42531.728865739999</v>
      </c>
      <c r="AE278" s="54"/>
    </row>
    <row r="279" spans="1:31" hidden="1" outlineLevel="2">
      <c r="A279" s="43" t="s">
        <v>26</v>
      </c>
      <c r="B279" s="43" t="s">
        <v>27</v>
      </c>
      <c r="C279" s="43" t="s">
        <v>48</v>
      </c>
      <c r="D279" s="43" t="s">
        <v>544</v>
      </c>
      <c r="E279" s="43" t="s">
        <v>520</v>
      </c>
      <c r="F279" s="43" t="s">
        <v>521</v>
      </c>
      <c r="G279" s="43" t="s">
        <v>522</v>
      </c>
      <c r="H279" s="44">
        <v>42257</v>
      </c>
      <c r="I279" s="43" t="s">
        <v>164</v>
      </c>
      <c r="J279" s="43" t="s">
        <v>523</v>
      </c>
      <c r="K279" s="43" t="s">
        <v>35</v>
      </c>
      <c r="L279" s="43" t="s">
        <v>36</v>
      </c>
      <c r="M279" s="43" t="s">
        <v>51</v>
      </c>
      <c r="N279" s="45">
        <v>6244</v>
      </c>
      <c r="O279" s="45">
        <v>6254</v>
      </c>
      <c r="P279" s="45">
        <v>10</v>
      </c>
      <c r="Q279" s="46">
        <v>0.17</v>
      </c>
      <c r="R279" s="45">
        <v>0</v>
      </c>
      <c r="S279" s="45">
        <v>0</v>
      </c>
      <c r="T279" s="45">
        <v>0</v>
      </c>
      <c r="U279" s="46">
        <v>0</v>
      </c>
      <c r="V279" s="46">
        <v>0</v>
      </c>
      <c r="W279" s="46">
        <v>0.17</v>
      </c>
      <c r="X279" s="46">
        <v>0</v>
      </c>
      <c r="Y279" s="46">
        <v>0.17</v>
      </c>
      <c r="Z279" s="45">
        <v>24580</v>
      </c>
      <c r="AA279" s="62">
        <f>IFERROR(IF(D279="",AA278,VLOOKUP($F279,'FPO034'!$K$9:$R$251,6,FALSE)),"--")</f>
        <v>42828.83</v>
      </c>
      <c r="AB279" s="47" t="str">
        <f t="shared" si="5"/>
        <v>--</v>
      </c>
      <c r="AC279" s="51">
        <f>IFERROR(IF(D279="",AC278,VLOOKUP($F279,'FPO034'!$K$9:$R$251,7,FALSE)),"--")</f>
        <v>89058.48</v>
      </c>
      <c r="AD279" s="48">
        <f>IFERROR(IF(D279="",AD278,VLOOKUP($F279,'FPO034'!$K$9:$R$251,4,FALSE)),"--")</f>
        <v>42531.728865739999</v>
      </c>
      <c r="AE279" s="54"/>
    </row>
    <row r="280" spans="1:31" hidden="1" outlineLevel="2">
      <c r="A280" s="43" t="s">
        <v>26</v>
      </c>
      <c r="B280" s="43" t="s">
        <v>27</v>
      </c>
      <c r="C280" s="43" t="s">
        <v>48</v>
      </c>
      <c r="D280" s="43" t="s">
        <v>545</v>
      </c>
      <c r="E280" s="43" t="s">
        <v>335</v>
      </c>
      <c r="F280" s="43" t="s">
        <v>521</v>
      </c>
      <c r="G280" s="43" t="s">
        <v>522</v>
      </c>
      <c r="H280" s="44">
        <v>42255</v>
      </c>
      <c r="I280" s="43" t="s">
        <v>164</v>
      </c>
      <c r="J280" s="43" t="s">
        <v>34</v>
      </c>
      <c r="K280" s="43" t="s">
        <v>35</v>
      </c>
      <c r="L280" s="43" t="s">
        <v>36</v>
      </c>
      <c r="M280" s="43" t="s">
        <v>51</v>
      </c>
      <c r="N280" s="45">
        <v>19592</v>
      </c>
      <c r="O280" s="45">
        <v>22698</v>
      </c>
      <c r="P280" s="45">
        <v>3106</v>
      </c>
      <c r="Q280" s="46">
        <v>52.49</v>
      </c>
      <c r="R280" s="45">
        <v>1</v>
      </c>
      <c r="S280" s="45">
        <v>1</v>
      </c>
      <c r="T280" s="45">
        <v>0</v>
      </c>
      <c r="U280" s="46">
        <v>0</v>
      </c>
      <c r="V280" s="46">
        <v>0</v>
      </c>
      <c r="W280" s="46">
        <v>52.49</v>
      </c>
      <c r="X280" s="46">
        <v>0</v>
      </c>
      <c r="Y280" s="46">
        <v>52.49</v>
      </c>
      <c r="Z280" s="45">
        <v>24580</v>
      </c>
      <c r="AA280" s="62">
        <f>IFERROR(IF(D280="",AA279,VLOOKUP($F280,'FPO034'!$K$9:$R$251,6,FALSE)),"--")</f>
        <v>42828.83</v>
      </c>
      <c r="AB280" s="47" t="str">
        <f t="shared" si="5"/>
        <v>--</v>
      </c>
      <c r="AC280" s="51">
        <f>IFERROR(IF(D280="",AC279,VLOOKUP($F280,'FPO034'!$K$9:$R$251,7,FALSE)),"--")</f>
        <v>89058.48</v>
      </c>
      <c r="AD280" s="48">
        <f>IFERROR(IF(D280="",AD279,VLOOKUP($F280,'FPO034'!$K$9:$R$251,4,FALSE)),"--")</f>
        <v>42531.728865739999</v>
      </c>
      <c r="AE280" s="54"/>
    </row>
    <row r="281" spans="1:31" hidden="1" outlineLevel="2">
      <c r="A281" s="43" t="s">
        <v>26</v>
      </c>
      <c r="B281" s="43" t="s">
        <v>27</v>
      </c>
      <c r="C281" s="43" t="s">
        <v>48</v>
      </c>
      <c r="D281" s="43" t="s">
        <v>546</v>
      </c>
      <c r="E281" s="43" t="s">
        <v>520</v>
      </c>
      <c r="F281" s="43" t="s">
        <v>521</v>
      </c>
      <c r="G281" s="43" t="s">
        <v>522</v>
      </c>
      <c r="H281" s="44">
        <v>42257</v>
      </c>
      <c r="I281" s="43" t="s">
        <v>164</v>
      </c>
      <c r="J281" s="43" t="s">
        <v>523</v>
      </c>
      <c r="K281" s="43" t="s">
        <v>35</v>
      </c>
      <c r="L281" s="43" t="s">
        <v>36</v>
      </c>
      <c r="M281" s="43" t="s">
        <v>51</v>
      </c>
      <c r="N281" s="45">
        <v>4974</v>
      </c>
      <c r="O281" s="45">
        <v>5190</v>
      </c>
      <c r="P281" s="45">
        <v>216</v>
      </c>
      <c r="Q281" s="46">
        <v>3.65</v>
      </c>
      <c r="R281" s="45">
        <v>0</v>
      </c>
      <c r="S281" s="45">
        <v>0</v>
      </c>
      <c r="T281" s="45">
        <v>0</v>
      </c>
      <c r="U281" s="46">
        <v>0</v>
      </c>
      <c r="V281" s="46">
        <v>0</v>
      </c>
      <c r="W281" s="46">
        <v>3.65</v>
      </c>
      <c r="X281" s="46">
        <v>0</v>
      </c>
      <c r="Y281" s="46">
        <v>3.65</v>
      </c>
      <c r="Z281" s="45">
        <v>24580</v>
      </c>
      <c r="AA281" s="62">
        <f>IFERROR(IF(D281="",AA280,VLOOKUP($F281,'FPO034'!$K$9:$R$251,6,FALSE)),"--")</f>
        <v>42828.83</v>
      </c>
      <c r="AB281" s="47" t="str">
        <f t="shared" si="5"/>
        <v>--</v>
      </c>
      <c r="AC281" s="51">
        <f>IFERROR(IF(D281="",AC280,VLOOKUP($F281,'FPO034'!$K$9:$R$251,7,FALSE)),"--")</f>
        <v>89058.48</v>
      </c>
      <c r="AD281" s="48">
        <f>IFERROR(IF(D281="",AD280,VLOOKUP($F281,'FPO034'!$K$9:$R$251,4,FALSE)),"--")</f>
        <v>42531.728865739999</v>
      </c>
      <c r="AE281" s="54"/>
    </row>
    <row r="282" spans="1:31" hidden="1" outlineLevel="2">
      <c r="A282" s="43" t="s">
        <v>26</v>
      </c>
      <c r="B282" s="43" t="s">
        <v>27</v>
      </c>
      <c r="C282" s="43" t="s">
        <v>55</v>
      </c>
      <c r="D282" s="43" t="s">
        <v>547</v>
      </c>
      <c r="E282" s="43" t="s">
        <v>533</v>
      </c>
      <c r="F282" s="43" t="s">
        <v>521</v>
      </c>
      <c r="G282" s="43" t="s">
        <v>522</v>
      </c>
      <c r="H282" s="44">
        <v>42256</v>
      </c>
      <c r="I282" s="43" t="s">
        <v>164</v>
      </c>
      <c r="J282" s="43" t="s">
        <v>534</v>
      </c>
      <c r="K282" s="43" t="s">
        <v>35</v>
      </c>
      <c r="L282" s="43" t="s">
        <v>36</v>
      </c>
      <c r="M282" s="43" t="s">
        <v>59</v>
      </c>
      <c r="N282" s="45">
        <v>40130</v>
      </c>
      <c r="O282" s="45">
        <v>43390</v>
      </c>
      <c r="P282" s="45">
        <v>3260</v>
      </c>
      <c r="Q282" s="46">
        <v>55.09</v>
      </c>
      <c r="R282" s="45">
        <v>0</v>
      </c>
      <c r="S282" s="45">
        <v>0</v>
      </c>
      <c r="T282" s="45">
        <v>0</v>
      </c>
      <c r="U282" s="46">
        <v>0</v>
      </c>
      <c r="V282" s="46">
        <v>0</v>
      </c>
      <c r="W282" s="46">
        <v>55.09</v>
      </c>
      <c r="X282" s="46">
        <v>0</v>
      </c>
      <c r="Y282" s="46">
        <v>55.09</v>
      </c>
      <c r="Z282" s="45">
        <v>24580</v>
      </c>
      <c r="AA282" s="62">
        <f>IFERROR(IF(D282="",AA281,VLOOKUP($F282,'FPO034'!$K$9:$R$251,6,FALSE)),"--")</f>
        <v>42828.83</v>
      </c>
      <c r="AB282" s="47" t="str">
        <f t="shared" si="5"/>
        <v>--</v>
      </c>
      <c r="AC282" s="51">
        <f>IFERROR(IF(D282="",AC281,VLOOKUP($F282,'FPO034'!$K$9:$R$251,7,FALSE)),"--")</f>
        <v>89058.48</v>
      </c>
      <c r="AD282" s="48">
        <f>IFERROR(IF(D282="",AD281,VLOOKUP($F282,'FPO034'!$K$9:$R$251,4,FALSE)),"--")</f>
        <v>42531.728865739999</v>
      </c>
      <c r="AE282" s="54"/>
    </row>
    <row r="283" spans="1:31" hidden="1" outlineLevel="2">
      <c r="A283" s="43" t="s">
        <v>26</v>
      </c>
      <c r="B283" s="43" t="s">
        <v>27</v>
      </c>
      <c r="C283" s="43" t="s">
        <v>48</v>
      </c>
      <c r="D283" s="43" t="s">
        <v>548</v>
      </c>
      <c r="E283" s="43" t="s">
        <v>335</v>
      </c>
      <c r="F283" s="43" t="s">
        <v>521</v>
      </c>
      <c r="G283" s="43" t="s">
        <v>522</v>
      </c>
      <c r="H283" s="44">
        <v>42255</v>
      </c>
      <c r="I283" s="43" t="s">
        <v>164</v>
      </c>
      <c r="J283" s="43" t="s">
        <v>34</v>
      </c>
      <c r="K283" s="43" t="s">
        <v>35</v>
      </c>
      <c r="L283" s="43" t="s">
        <v>36</v>
      </c>
      <c r="M283" s="43" t="s">
        <v>51</v>
      </c>
      <c r="N283" s="45">
        <v>26914</v>
      </c>
      <c r="O283" s="45">
        <v>27985</v>
      </c>
      <c r="P283" s="45">
        <v>1071</v>
      </c>
      <c r="Q283" s="46">
        <v>18.100000000000001</v>
      </c>
      <c r="R283" s="45">
        <v>1</v>
      </c>
      <c r="S283" s="45">
        <v>1</v>
      </c>
      <c r="T283" s="45">
        <v>0</v>
      </c>
      <c r="U283" s="46">
        <v>0</v>
      </c>
      <c r="V283" s="46">
        <v>0</v>
      </c>
      <c r="W283" s="46">
        <v>18.100000000000001</v>
      </c>
      <c r="X283" s="46">
        <v>0</v>
      </c>
      <c r="Y283" s="46">
        <v>18.100000000000001</v>
      </c>
      <c r="Z283" s="45">
        <v>24580</v>
      </c>
      <c r="AA283" s="62">
        <f>IFERROR(IF(D283="",AA282,VLOOKUP($F283,'FPO034'!$K$9:$R$251,6,FALSE)),"--")</f>
        <v>42828.83</v>
      </c>
      <c r="AB283" s="47" t="str">
        <f t="shared" si="5"/>
        <v>--</v>
      </c>
      <c r="AC283" s="51">
        <f>IFERROR(IF(D283="",AC282,VLOOKUP($F283,'FPO034'!$K$9:$R$251,7,FALSE)),"--")</f>
        <v>89058.48</v>
      </c>
      <c r="AD283" s="48">
        <f>IFERROR(IF(D283="",AD282,VLOOKUP($F283,'FPO034'!$K$9:$R$251,4,FALSE)),"--")</f>
        <v>42531.728865739999</v>
      </c>
      <c r="AE283" s="54"/>
    </row>
    <row r="284" spans="1:31" outlineLevel="1" collapsed="1">
      <c r="A284" s="43"/>
      <c r="B284" s="43"/>
      <c r="C284" s="43"/>
      <c r="D284" s="43"/>
      <c r="E284" s="43"/>
      <c r="F284" s="60" t="s">
        <v>1358</v>
      </c>
      <c r="G284" s="43"/>
      <c r="H284" s="44"/>
      <c r="I284" s="43"/>
      <c r="J284" s="43"/>
      <c r="K284" s="43"/>
      <c r="L284" s="43"/>
      <c r="M284" s="43"/>
      <c r="N284" s="45"/>
      <c r="O284" s="45"/>
      <c r="P284" s="45"/>
      <c r="Q284" s="46"/>
      <c r="R284" s="45"/>
      <c r="S284" s="45"/>
      <c r="T284" s="45"/>
      <c r="U284" s="46"/>
      <c r="V284" s="46"/>
      <c r="W284" s="46"/>
      <c r="X284" s="46"/>
      <c r="Y284" s="46">
        <f>SUBTOTAL(9,Y264:Y283)</f>
        <v>3306.0199999999995</v>
      </c>
      <c r="Z284" s="45"/>
      <c r="AA284" s="62">
        <f>IFERROR(IF(D284="",AA283,VLOOKUP($F284,'FPO034'!$K$9:$R$251,6,FALSE)),"--")</f>
        <v>42828.83</v>
      </c>
      <c r="AB284" s="47" t="str">
        <f t="shared" si="5"/>
        <v>--</v>
      </c>
      <c r="AC284" s="51">
        <f>IFERROR(IF(D284="",AC283,VLOOKUP($F284,'FPO034'!$K$9:$R$251,7,FALSE)),"--")</f>
        <v>89058.48</v>
      </c>
      <c r="AD284" s="48">
        <f>IFERROR(IF(D284="",AD283,VLOOKUP($F284,'FPO034'!$K$9:$R$251,4,FALSE)),"--")</f>
        <v>42531.728865739999</v>
      </c>
      <c r="AE284" s="54"/>
    </row>
    <row r="285" spans="1:31" hidden="1" outlineLevel="2">
      <c r="A285" s="43" t="s">
        <v>26</v>
      </c>
      <c r="B285" s="43" t="s">
        <v>27</v>
      </c>
      <c r="C285" s="43" t="s">
        <v>55</v>
      </c>
      <c r="D285" s="43" t="s">
        <v>549</v>
      </c>
      <c r="E285" s="43" t="s">
        <v>200</v>
      </c>
      <c r="F285" s="43" t="s">
        <v>550</v>
      </c>
      <c r="G285" s="43" t="s">
        <v>551</v>
      </c>
      <c r="H285" s="44">
        <v>42220</v>
      </c>
      <c r="I285" s="43" t="s">
        <v>164</v>
      </c>
      <c r="J285" s="43" t="s">
        <v>203</v>
      </c>
      <c r="K285" s="43" t="s">
        <v>35</v>
      </c>
      <c r="L285" s="43" t="s">
        <v>36</v>
      </c>
      <c r="M285" s="43" t="s">
        <v>42</v>
      </c>
      <c r="N285" s="45">
        <v>74017</v>
      </c>
      <c r="O285" s="45">
        <v>76553</v>
      </c>
      <c r="P285" s="45">
        <v>2536</v>
      </c>
      <c r="Q285" s="46">
        <v>42.86</v>
      </c>
      <c r="R285" s="45">
        <v>0</v>
      </c>
      <c r="S285" s="45">
        <v>0</v>
      </c>
      <c r="T285" s="45">
        <v>0</v>
      </c>
      <c r="U285" s="46">
        <v>0</v>
      </c>
      <c r="V285" s="46">
        <v>0</v>
      </c>
      <c r="W285" s="46">
        <v>42.86</v>
      </c>
      <c r="X285" s="46">
        <v>0</v>
      </c>
      <c r="Y285" s="46">
        <v>42.86</v>
      </c>
      <c r="Z285" s="45">
        <v>24580</v>
      </c>
      <c r="AA285" s="62">
        <f>IFERROR(IF(D285="",AA284,VLOOKUP($F285,'FPO034'!$K$9:$R$251,6,FALSE)),"--")</f>
        <v>1249.56</v>
      </c>
      <c r="AB285" s="47" t="str">
        <f t="shared" si="5"/>
        <v>--</v>
      </c>
      <c r="AC285" s="51">
        <f>IFERROR(IF(D285="",AC284,VLOOKUP($F285,'FPO034'!$K$9:$R$251,7,FALSE)),"--")</f>
        <v>2434.1999999999998</v>
      </c>
      <c r="AD285" s="48">
        <f>IFERROR(IF(D285="",AD284,VLOOKUP($F285,'FPO034'!$K$9:$R$251,4,FALSE)),"--")</f>
        <v>42534.376273139998</v>
      </c>
      <c r="AE285" s="54"/>
    </row>
    <row r="286" spans="1:31" outlineLevel="1" collapsed="1">
      <c r="A286" s="43"/>
      <c r="B286" s="43"/>
      <c r="C286" s="43"/>
      <c r="D286" s="43"/>
      <c r="E286" s="43"/>
      <c r="F286" s="60" t="s">
        <v>1359</v>
      </c>
      <c r="G286" s="43"/>
      <c r="H286" s="44"/>
      <c r="I286" s="43"/>
      <c r="J286" s="43"/>
      <c r="K286" s="43"/>
      <c r="L286" s="43"/>
      <c r="M286" s="43"/>
      <c r="N286" s="45"/>
      <c r="O286" s="45"/>
      <c r="P286" s="45"/>
      <c r="Q286" s="46"/>
      <c r="R286" s="45"/>
      <c r="S286" s="45"/>
      <c r="T286" s="45"/>
      <c r="U286" s="46"/>
      <c r="V286" s="46"/>
      <c r="W286" s="46"/>
      <c r="X286" s="46"/>
      <c r="Y286" s="46">
        <f>SUBTOTAL(9,Y285:Y285)</f>
        <v>42.86</v>
      </c>
      <c r="Z286" s="45"/>
      <c r="AA286" s="62">
        <f>IFERROR(IF(D286="",AA285,VLOOKUP($F286,'FPO034'!$K$9:$R$251,6,FALSE)),"--")</f>
        <v>1249.56</v>
      </c>
      <c r="AB286" s="47" t="str">
        <f t="shared" si="5"/>
        <v>--</v>
      </c>
      <c r="AC286" s="51">
        <f>IFERROR(IF(D286="",AC285,VLOOKUP($F286,'FPO034'!$K$9:$R$251,7,FALSE)),"--")</f>
        <v>2434.1999999999998</v>
      </c>
      <c r="AD286" s="48">
        <f>IFERROR(IF(D286="",AD285,VLOOKUP($F286,'FPO034'!$K$9:$R$251,4,FALSE)),"--")</f>
        <v>42534.376273139998</v>
      </c>
      <c r="AE286" s="54"/>
    </row>
    <row r="287" spans="1:31" hidden="1" outlineLevel="2">
      <c r="A287" s="43" t="s">
        <v>26</v>
      </c>
      <c r="B287" s="43" t="s">
        <v>27</v>
      </c>
      <c r="C287" s="43" t="s">
        <v>98</v>
      </c>
      <c r="D287" s="43" t="s">
        <v>552</v>
      </c>
      <c r="E287" s="43" t="s">
        <v>126</v>
      </c>
      <c r="F287" s="43" t="s">
        <v>553</v>
      </c>
      <c r="G287" s="43" t="s">
        <v>554</v>
      </c>
      <c r="H287" s="44">
        <v>42332</v>
      </c>
      <c r="I287" s="43" t="s">
        <v>164</v>
      </c>
      <c r="J287" s="43" t="s">
        <v>54</v>
      </c>
      <c r="K287" s="43" t="s">
        <v>35</v>
      </c>
      <c r="L287" s="43" t="s">
        <v>36</v>
      </c>
      <c r="M287" s="43" t="s">
        <v>51</v>
      </c>
      <c r="N287" s="45">
        <v>58994</v>
      </c>
      <c r="O287" s="45">
        <v>61875</v>
      </c>
      <c r="P287" s="45">
        <v>2881</v>
      </c>
      <c r="Q287" s="46">
        <v>48.69</v>
      </c>
      <c r="R287" s="45">
        <v>15826</v>
      </c>
      <c r="S287" s="45">
        <v>17892</v>
      </c>
      <c r="T287" s="45">
        <v>2066</v>
      </c>
      <c r="U287" s="46">
        <v>123.55</v>
      </c>
      <c r="V287" s="46">
        <v>0</v>
      </c>
      <c r="W287" s="46">
        <v>172.24</v>
      </c>
      <c r="X287" s="46">
        <v>0</v>
      </c>
      <c r="Y287" s="46">
        <v>172.24</v>
      </c>
      <c r="Z287" s="45">
        <v>24580</v>
      </c>
      <c r="AA287" s="62">
        <f>IFERROR(IF(D287="",AA286,VLOOKUP($F287,'FPO034'!$K$9:$R$251,6,FALSE)),"--")</f>
        <v>1026.71</v>
      </c>
      <c r="AB287" s="47" t="str">
        <f t="shared" si="5"/>
        <v>--</v>
      </c>
      <c r="AC287" s="51">
        <f>IFERROR(IF(D287="",AC286,VLOOKUP($F287,'FPO034'!$K$9:$R$251,7,FALSE)),"--")</f>
        <v>3224.16</v>
      </c>
      <c r="AD287" s="48">
        <f>IFERROR(IF(D287="",AD286,VLOOKUP($F287,'FPO034'!$K$9:$R$251,4,FALSE)),"--")</f>
        <v>42538.591527769997</v>
      </c>
      <c r="AE287" s="54"/>
    </row>
    <row r="288" spans="1:31" outlineLevel="1" collapsed="1">
      <c r="A288" s="43"/>
      <c r="B288" s="43"/>
      <c r="C288" s="43"/>
      <c r="D288" s="43"/>
      <c r="E288" s="43"/>
      <c r="F288" s="60" t="s">
        <v>1360</v>
      </c>
      <c r="G288" s="43"/>
      <c r="H288" s="44"/>
      <c r="I288" s="43"/>
      <c r="J288" s="43"/>
      <c r="K288" s="43"/>
      <c r="L288" s="43"/>
      <c r="M288" s="43"/>
      <c r="N288" s="45"/>
      <c r="O288" s="45"/>
      <c r="P288" s="45"/>
      <c r="Q288" s="46"/>
      <c r="R288" s="45"/>
      <c r="S288" s="45"/>
      <c r="T288" s="45"/>
      <c r="U288" s="46"/>
      <c r="V288" s="46"/>
      <c r="W288" s="46"/>
      <c r="X288" s="46"/>
      <c r="Y288" s="46">
        <f>SUBTOTAL(9,Y287:Y287)</f>
        <v>172.24</v>
      </c>
      <c r="Z288" s="45"/>
      <c r="AA288" s="62">
        <f>IFERROR(IF(D288="",AA287,VLOOKUP($F288,'FPO034'!$K$9:$R$251,6,FALSE)),"--")</f>
        <v>1026.71</v>
      </c>
      <c r="AB288" s="47" t="str">
        <f t="shared" si="5"/>
        <v>--</v>
      </c>
      <c r="AC288" s="51">
        <f>IFERROR(IF(D288="",AC287,VLOOKUP($F288,'FPO034'!$K$9:$R$251,7,FALSE)),"--")</f>
        <v>3224.16</v>
      </c>
      <c r="AD288" s="48">
        <f>IFERROR(IF(D288="",AD287,VLOOKUP($F288,'FPO034'!$K$9:$R$251,4,FALSE)),"--")</f>
        <v>42538.591527769997</v>
      </c>
      <c r="AE288" s="54"/>
    </row>
    <row r="289" spans="1:31" hidden="1" outlineLevel="2">
      <c r="A289" s="43" t="s">
        <v>26</v>
      </c>
      <c r="B289" s="43" t="s">
        <v>27</v>
      </c>
      <c r="C289" s="43" t="s">
        <v>555</v>
      </c>
      <c r="D289" s="43" t="s">
        <v>556</v>
      </c>
      <c r="E289" s="43" t="s">
        <v>557</v>
      </c>
      <c r="F289" s="43" t="s">
        <v>558</v>
      </c>
      <c r="G289" s="43" t="s">
        <v>559</v>
      </c>
      <c r="H289" s="44">
        <v>42425</v>
      </c>
      <c r="I289" s="43" t="s">
        <v>560</v>
      </c>
      <c r="J289" s="43" t="s">
        <v>561</v>
      </c>
      <c r="K289" s="43" t="s">
        <v>35</v>
      </c>
      <c r="L289" s="43" t="s">
        <v>36</v>
      </c>
      <c r="M289" s="43" t="s">
        <v>37</v>
      </c>
      <c r="N289" s="45">
        <v>304599</v>
      </c>
      <c r="O289" s="45">
        <v>322189</v>
      </c>
      <c r="P289" s="45">
        <v>17590</v>
      </c>
      <c r="Q289" s="46">
        <v>297.27</v>
      </c>
      <c r="R289" s="45">
        <v>0</v>
      </c>
      <c r="S289" s="45">
        <v>0</v>
      </c>
      <c r="T289" s="45">
        <v>0</v>
      </c>
      <c r="U289" s="46">
        <v>0</v>
      </c>
      <c r="V289" s="46">
        <v>0</v>
      </c>
      <c r="W289" s="46">
        <v>297.27</v>
      </c>
      <c r="X289" s="46">
        <v>0</v>
      </c>
      <c r="Y289" s="46">
        <v>297.27</v>
      </c>
      <c r="Z289" s="45">
        <v>24580</v>
      </c>
      <c r="AA289" s="62">
        <f>IFERROR(IF(D289="",AA288,VLOOKUP($F289,'FPO034'!$K$9:$R$251,6,FALSE)),"--")</f>
        <v>813.96</v>
      </c>
      <c r="AB289" s="47" t="str">
        <f t="shared" si="5"/>
        <v>--</v>
      </c>
      <c r="AC289" s="51">
        <f>IFERROR(IF(D289="",AC288,VLOOKUP($F289,'FPO034'!$K$9:$R$251,7,FALSE)),"--")</f>
        <v>2457.2600000000002</v>
      </c>
      <c r="AD289" s="48">
        <f>IFERROR(IF(D289="",AD288,VLOOKUP($F289,'FPO034'!$K$9:$R$251,4,FALSE)),"--")</f>
        <v>42542.427488419999</v>
      </c>
      <c r="AE289" s="54"/>
    </row>
    <row r="290" spans="1:31" outlineLevel="1" collapsed="1">
      <c r="A290" s="43"/>
      <c r="B290" s="43"/>
      <c r="C290" s="43"/>
      <c r="D290" s="43"/>
      <c r="E290" s="43"/>
      <c r="F290" s="60" t="s">
        <v>1361</v>
      </c>
      <c r="G290" s="43"/>
      <c r="H290" s="44"/>
      <c r="I290" s="43"/>
      <c r="J290" s="43"/>
      <c r="K290" s="43"/>
      <c r="L290" s="43"/>
      <c r="M290" s="43"/>
      <c r="N290" s="45"/>
      <c r="O290" s="45"/>
      <c r="P290" s="45"/>
      <c r="Q290" s="46"/>
      <c r="R290" s="45"/>
      <c r="S290" s="45"/>
      <c r="T290" s="45"/>
      <c r="U290" s="46"/>
      <c r="V290" s="46"/>
      <c r="W290" s="46"/>
      <c r="X290" s="46"/>
      <c r="Y290" s="46">
        <f>SUBTOTAL(9,Y289:Y289)</f>
        <v>297.27</v>
      </c>
      <c r="Z290" s="45"/>
      <c r="AA290" s="62">
        <f>IFERROR(IF(D290="",AA289,VLOOKUP($F290,'FPO034'!$K$9:$R$251,6,FALSE)),"--")</f>
        <v>813.96</v>
      </c>
      <c r="AB290" s="47" t="str">
        <f t="shared" si="5"/>
        <v>--</v>
      </c>
      <c r="AC290" s="51">
        <f>IFERROR(IF(D290="",AC289,VLOOKUP($F290,'FPO034'!$K$9:$R$251,7,FALSE)),"--")</f>
        <v>2457.2600000000002</v>
      </c>
      <c r="AD290" s="48">
        <f>IFERROR(IF(D290="",AD289,VLOOKUP($F290,'FPO034'!$K$9:$R$251,4,FALSE)),"--")</f>
        <v>42542.427488419999</v>
      </c>
      <c r="AE290" s="54"/>
    </row>
    <row r="291" spans="1:31" hidden="1" outlineLevel="2">
      <c r="A291" s="43" t="s">
        <v>26</v>
      </c>
      <c r="B291" s="43" t="s">
        <v>27</v>
      </c>
      <c r="C291" s="43" t="s">
        <v>55</v>
      </c>
      <c r="D291" s="43" t="s">
        <v>562</v>
      </c>
      <c r="E291" s="43" t="s">
        <v>147</v>
      </c>
      <c r="F291" s="43" t="s">
        <v>563</v>
      </c>
      <c r="G291" s="43" t="s">
        <v>564</v>
      </c>
      <c r="H291" s="44">
        <v>42276</v>
      </c>
      <c r="I291" s="43" t="s">
        <v>164</v>
      </c>
      <c r="J291" s="43" t="s">
        <v>148</v>
      </c>
      <c r="K291" s="43" t="s">
        <v>35</v>
      </c>
      <c r="L291" s="43" t="s">
        <v>36</v>
      </c>
      <c r="M291" s="43" t="s">
        <v>59</v>
      </c>
      <c r="N291" s="45">
        <v>125540</v>
      </c>
      <c r="O291" s="45">
        <v>133082</v>
      </c>
      <c r="P291" s="45">
        <v>7542</v>
      </c>
      <c r="Q291" s="46">
        <v>127.46</v>
      </c>
      <c r="R291" s="45">
        <v>0</v>
      </c>
      <c r="S291" s="45">
        <v>0</v>
      </c>
      <c r="T291" s="45">
        <v>0</v>
      </c>
      <c r="U291" s="46">
        <v>0</v>
      </c>
      <c r="V291" s="46">
        <v>0</v>
      </c>
      <c r="W291" s="46">
        <v>127.46</v>
      </c>
      <c r="X291" s="46">
        <v>0</v>
      </c>
      <c r="Y291" s="46">
        <v>127.46</v>
      </c>
      <c r="Z291" s="45">
        <v>24580</v>
      </c>
      <c r="AA291" s="62">
        <f>IFERROR(IF(D291="",AA290,VLOOKUP($F291,'FPO034'!$K$9:$R$251,6,FALSE)),"--")</f>
        <v>1841.85</v>
      </c>
      <c r="AB291" s="47" t="str">
        <f t="shared" si="5"/>
        <v>--</v>
      </c>
      <c r="AC291" s="51">
        <f>IFERROR(IF(D291="",AC290,VLOOKUP($F291,'FPO034'!$K$9:$R$251,7,FALSE)),"--")</f>
        <v>3840</v>
      </c>
      <c r="AD291" s="48">
        <f>IFERROR(IF(D291="",AD290,VLOOKUP($F291,'FPO034'!$K$9:$R$251,4,FALSE)),"--")</f>
        <v>42544.403877309996</v>
      </c>
      <c r="AE291" s="54"/>
    </row>
    <row r="292" spans="1:31" outlineLevel="1" collapsed="1">
      <c r="A292" s="43"/>
      <c r="B292" s="43"/>
      <c r="C292" s="43"/>
      <c r="D292" s="43"/>
      <c r="E292" s="43"/>
      <c r="F292" s="60" t="s">
        <v>1362</v>
      </c>
      <c r="G292" s="43"/>
      <c r="H292" s="44"/>
      <c r="I292" s="43"/>
      <c r="J292" s="43"/>
      <c r="K292" s="43"/>
      <c r="L292" s="43"/>
      <c r="M292" s="43"/>
      <c r="N292" s="45"/>
      <c r="O292" s="45"/>
      <c r="P292" s="45"/>
      <c r="Q292" s="46"/>
      <c r="R292" s="45"/>
      <c r="S292" s="45"/>
      <c r="T292" s="45"/>
      <c r="U292" s="46"/>
      <c r="V292" s="46"/>
      <c r="W292" s="46"/>
      <c r="X292" s="46"/>
      <c r="Y292" s="46">
        <f>SUBTOTAL(9,Y291:Y291)</f>
        <v>127.46</v>
      </c>
      <c r="Z292" s="45"/>
      <c r="AA292" s="62">
        <f>IFERROR(IF(D292="",AA291,VLOOKUP($F292,'FPO034'!$K$9:$R$251,6,FALSE)),"--")</f>
        <v>1841.85</v>
      </c>
      <c r="AB292" s="47" t="str">
        <f t="shared" si="5"/>
        <v>--</v>
      </c>
      <c r="AC292" s="51">
        <f>IFERROR(IF(D292="",AC291,VLOOKUP($F292,'FPO034'!$K$9:$R$251,7,FALSE)),"--")</f>
        <v>3840</v>
      </c>
      <c r="AD292" s="48">
        <f>IFERROR(IF(D292="",AD291,VLOOKUP($F292,'FPO034'!$K$9:$R$251,4,FALSE)),"--")</f>
        <v>42544.403877309996</v>
      </c>
      <c r="AE292" s="54"/>
    </row>
    <row r="293" spans="1:31" hidden="1" outlineLevel="2">
      <c r="A293" s="43" t="s">
        <v>26</v>
      </c>
      <c r="B293" s="43" t="s">
        <v>27</v>
      </c>
      <c r="C293" s="43" t="s">
        <v>98</v>
      </c>
      <c r="D293" s="43" t="s">
        <v>565</v>
      </c>
      <c r="E293" s="43" t="s">
        <v>57</v>
      </c>
      <c r="F293" s="43" t="s">
        <v>566</v>
      </c>
      <c r="G293" s="43" t="s">
        <v>567</v>
      </c>
      <c r="H293" s="44">
        <v>42524</v>
      </c>
      <c r="I293" s="43" t="s">
        <v>50</v>
      </c>
      <c r="J293" s="43" t="s">
        <v>58</v>
      </c>
      <c r="K293" s="43" t="s">
        <v>35</v>
      </c>
      <c r="L293" s="43" t="s">
        <v>36</v>
      </c>
      <c r="M293" s="43" t="s">
        <v>59</v>
      </c>
      <c r="N293" s="45">
        <v>19197</v>
      </c>
      <c r="O293" s="45">
        <v>20515</v>
      </c>
      <c r="P293" s="45">
        <v>1318</v>
      </c>
      <c r="Q293" s="46">
        <v>22.27</v>
      </c>
      <c r="R293" s="45">
        <v>7575</v>
      </c>
      <c r="S293" s="45">
        <v>8270</v>
      </c>
      <c r="T293" s="45">
        <v>695</v>
      </c>
      <c r="U293" s="46">
        <v>41.56</v>
      </c>
      <c r="V293" s="46">
        <v>0</v>
      </c>
      <c r="W293" s="46">
        <v>63.83</v>
      </c>
      <c r="X293" s="46">
        <v>0</v>
      </c>
      <c r="Y293" s="46">
        <v>63.83</v>
      </c>
      <c r="Z293" s="45">
        <v>24580</v>
      </c>
      <c r="AA293" s="62">
        <f>IFERROR(IF(D293="",AA292,VLOOKUP($F293,'FPO034'!$K$9:$R$251,6,FALSE)),"--")</f>
        <v>2165.35</v>
      </c>
      <c r="AB293" s="47" t="str">
        <f t="shared" si="5"/>
        <v>--</v>
      </c>
      <c r="AC293" s="51">
        <f>IFERROR(IF(D293="",AC292,VLOOKUP($F293,'FPO034'!$K$9:$R$251,7,FALSE)),"--")</f>
        <v>2760.12</v>
      </c>
      <c r="AD293" s="48">
        <f>IFERROR(IF(D293="",AD292,VLOOKUP($F293,'FPO034'!$K$9:$R$251,4,FALSE)),"--")</f>
        <v>42550.679386570002</v>
      </c>
      <c r="AE293" s="54"/>
    </row>
    <row r="294" spans="1:31" outlineLevel="1" collapsed="1">
      <c r="A294" s="43"/>
      <c r="B294" s="43"/>
      <c r="C294" s="43"/>
      <c r="D294" s="43"/>
      <c r="E294" s="43"/>
      <c r="F294" s="60" t="s">
        <v>1363</v>
      </c>
      <c r="G294" s="43"/>
      <c r="H294" s="44"/>
      <c r="I294" s="43"/>
      <c r="J294" s="43"/>
      <c r="K294" s="43"/>
      <c r="L294" s="43"/>
      <c r="M294" s="43"/>
      <c r="N294" s="45"/>
      <c r="O294" s="45"/>
      <c r="P294" s="45"/>
      <c r="Q294" s="46"/>
      <c r="R294" s="45"/>
      <c r="S294" s="45"/>
      <c r="T294" s="45"/>
      <c r="U294" s="46"/>
      <c r="V294" s="46"/>
      <c r="W294" s="46"/>
      <c r="X294" s="46"/>
      <c r="Y294" s="46">
        <f>SUBTOTAL(9,Y293:Y293)</f>
        <v>63.83</v>
      </c>
      <c r="Z294" s="45"/>
      <c r="AA294" s="62">
        <f>IFERROR(IF(D294="",AA293,VLOOKUP($F294,'FPO034'!$K$9:$R$251,6,FALSE)),"--")</f>
        <v>2165.35</v>
      </c>
      <c r="AB294" s="47" t="str">
        <f t="shared" si="5"/>
        <v>--</v>
      </c>
      <c r="AC294" s="51">
        <f>IFERROR(IF(D294="",AC293,VLOOKUP($F294,'FPO034'!$K$9:$R$251,7,FALSE)),"--")</f>
        <v>2760.12</v>
      </c>
      <c r="AD294" s="48">
        <f>IFERROR(IF(D294="",AD293,VLOOKUP($F294,'FPO034'!$K$9:$R$251,4,FALSE)),"--")</f>
        <v>42550.679386570002</v>
      </c>
      <c r="AE294" s="54"/>
    </row>
    <row r="295" spans="1:31" hidden="1" outlineLevel="2">
      <c r="A295" s="43" t="s">
        <v>26</v>
      </c>
      <c r="B295" s="43" t="s">
        <v>27</v>
      </c>
      <c r="C295" s="43" t="s">
        <v>55</v>
      </c>
      <c r="D295" s="43" t="s">
        <v>568</v>
      </c>
      <c r="E295" s="43" t="s">
        <v>335</v>
      </c>
      <c r="F295" s="43" t="s">
        <v>569</v>
      </c>
      <c r="G295" s="43" t="s">
        <v>570</v>
      </c>
      <c r="H295" s="44">
        <v>42213</v>
      </c>
      <c r="I295" s="43" t="s">
        <v>90</v>
      </c>
      <c r="J295" s="43" t="s">
        <v>34</v>
      </c>
      <c r="K295" s="43" t="s">
        <v>35</v>
      </c>
      <c r="L295" s="43" t="s">
        <v>36</v>
      </c>
      <c r="M295" s="43" t="s">
        <v>37</v>
      </c>
      <c r="N295" s="45">
        <v>697242</v>
      </c>
      <c r="O295" s="45">
        <v>730614</v>
      </c>
      <c r="P295" s="45">
        <v>33372</v>
      </c>
      <c r="Q295" s="46">
        <v>563.99</v>
      </c>
      <c r="R295" s="45">
        <v>0</v>
      </c>
      <c r="S295" s="45">
        <v>0</v>
      </c>
      <c r="T295" s="45">
        <v>0</v>
      </c>
      <c r="U295" s="46">
        <v>0</v>
      </c>
      <c r="V295" s="46">
        <v>0</v>
      </c>
      <c r="W295" s="46">
        <v>563.99</v>
      </c>
      <c r="X295" s="46">
        <v>0</v>
      </c>
      <c r="Y295" s="46">
        <v>563.99</v>
      </c>
      <c r="Z295" s="45">
        <v>24580</v>
      </c>
      <c r="AA295" s="62">
        <f>IFERROR(IF(D295="",AA294,VLOOKUP($F295,'FPO034'!$K$9:$R$251,6,FALSE)),"--")</f>
        <v>3077.65</v>
      </c>
      <c r="AB295" s="47" t="str">
        <f t="shared" si="5"/>
        <v>--</v>
      </c>
      <c r="AC295" s="51">
        <f>IFERROR(IF(D295="",AC294,VLOOKUP($F295,'FPO034'!$K$9:$R$251,7,FALSE)),"--")</f>
        <v>15100.84</v>
      </c>
      <c r="AD295" s="48">
        <f>IFERROR(IF(D295="",AD294,VLOOKUP($F295,'FPO034'!$K$9:$R$251,4,FALSE)),"--")</f>
        <v>42550.684571749996</v>
      </c>
      <c r="AE295" s="54"/>
    </row>
    <row r="296" spans="1:31" hidden="1" outlineLevel="2">
      <c r="A296" s="43" t="s">
        <v>26</v>
      </c>
      <c r="B296" s="43" t="s">
        <v>27</v>
      </c>
      <c r="C296" s="43" t="s">
        <v>60</v>
      </c>
      <c r="D296" s="43" t="s">
        <v>571</v>
      </c>
      <c r="E296" s="43" t="s">
        <v>335</v>
      </c>
      <c r="F296" s="43" t="s">
        <v>569</v>
      </c>
      <c r="G296" s="43" t="s">
        <v>570</v>
      </c>
      <c r="H296" s="44">
        <v>42213</v>
      </c>
      <c r="I296" s="43" t="s">
        <v>90</v>
      </c>
      <c r="J296" s="43" t="s">
        <v>34</v>
      </c>
      <c r="K296" s="43" t="s">
        <v>35</v>
      </c>
      <c r="L296" s="43" t="s">
        <v>36</v>
      </c>
      <c r="M296" s="43" t="s">
        <v>51</v>
      </c>
      <c r="N296" s="45">
        <v>48457</v>
      </c>
      <c r="O296" s="45">
        <v>49489</v>
      </c>
      <c r="P296" s="45">
        <v>1032</v>
      </c>
      <c r="Q296" s="46">
        <v>17.440000000000001</v>
      </c>
      <c r="R296" s="45">
        <v>0</v>
      </c>
      <c r="S296" s="45">
        <v>0</v>
      </c>
      <c r="T296" s="45">
        <v>0</v>
      </c>
      <c r="U296" s="46">
        <v>0</v>
      </c>
      <c r="V296" s="46">
        <v>0</v>
      </c>
      <c r="W296" s="46">
        <v>17.440000000000001</v>
      </c>
      <c r="X296" s="46">
        <v>0</v>
      </c>
      <c r="Y296" s="46">
        <v>17.440000000000001</v>
      </c>
      <c r="Z296" s="45">
        <v>24580</v>
      </c>
      <c r="AA296" s="62">
        <f>IFERROR(IF(D296="",AA295,VLOOKUP($F296,'FPO034'!$K$9:$R$251,6,FALSE)),"--")</f>
        <v>3077.65</v>
      </c>
      <c r="AB296" s="47" t="str">
        <f t="shared" si="5"/>
        <v>--</v>
      </c>
      <c r="AC296" s="51">
        <f>IFERROR(IF(D296="",AC295,VLOOKUP($F296,'FPO034'!$K$9:$R$251,7,FALSE)),"--")</f>
        <v>15100.84</v>
      </c>
      <c r="AD296" s="48">
        <f>IFERROR(IF(D296="",AD295,VLOOKUP($F296,'FPO034'!$K$9:$R$251,4,FALSE)),"--")</f>
        <v>42550.684571749996</v>
      </c>
      <c r="AE296" s="54"/>
    </row>
    <row r="297" spans="1:31" outlineLevel="1" collapsed="1">
      <c r="A297" s="43"/>
      <c r="B297" s="43"/>
      <c r="C297" s="43"/>
      <c r="D297" s="43"/>
      <c r="E297" s="43"/>
      <c r="F297" s="60" t="s">
        <v>1364</v>
      </c>
      <c r="G297" s="43"/>
      <c r="H297" s="44"/>
      <c r="I297" s="43"/>
      <c r="J297" s="43"/>
      <c r="K297" s="43"/>
      <c r="L297" s="43"/>
      <c r="M297" s="43"/>
      <c r="N297" s="45"/>
      <c r="O297" s="45"/>
      <c r="P297" s="45"/>
      <c r="Q297" s="46"/>
      <c r="R297" s="45"/>
      <c r="S297" s="45"/>
      <c r="T297" s="45"/>
      <c r="U297" s="46"/>
      <c r="V297" s="46"/>
      <c r="W297" s="46"/>
      <c r="X297" s="46"/>
      <c r="Y297" s="46">
        <f>SUBTOTAL(9,Y295:Y296)</f>
        <v>581.43000000000006</v>
      </c>
      <c r="Z297" s="45"/>
      <c r="AA297" s="62">
        <f>IFERROR(IF(D297="",AA296,VLOOKUP($F297,'FPO034'!$K$9:$R$251,6,FALSE)),"--")</f>
        <v>3077.65</v>
      </c>
      <c r="AB297" s="47" t="str">
        <f t="shared" si="5"/>
        <v>--</v>
      </c>
      <c r="AC297" s="51">
        <f>IFERROR(IF(D297="",AC296,VLOOKUP($F297,'FPO034'!$K$9:$R$251,7,FALSE)),"--")</f>
        <v>15100.84</v>
      </c>
      <c r="AD297" s="48">
        <f>IFERROR(IF(D297="",AD296,VLOOKUP($F297,'FPO034'!$K$9:$R$251,4,FALSE)),"--")</f>
        <v>42550.684571749996</v>
      </c>
      <c r="AE297" s="54"/>
    </row>
    <row r="298" spans="1:31" hidden="1" outlineLevel="2">
      <c r="A298" s="43" t="s">
        <v>26</v>
      </c>
      <c r="B298" s="43" t="s">
        <v>27</v>
      </c>
      <c r="C298" s="43" t="s">
        <v>140</v>
      </c>
      <c r="D298" s="43" t="s">
        <v>572</v>
      </c>
      <c r="E298" s="43" t="s">
        <v>126</v>
      </c>
      <c r="F298" s="43" t="s">
        <v>573</v>
      </c>
      <c r="G298" s="43" t="s">
        <v>574</v>
      </c>
      <c r="H298" s="44">
        <v>42321</v>
      </c>
      <c r="I298" s="43" t="s">
        <v>575</v>
      </c>
      <c r="J298" s="43" t="s">
        <v>54</v>
      </c>
      <c r="K298" s="43" t="s">
        <v>35</v>
      </c>
      <c r="L298" s="43" t="s">
        <v>36</v>
      </c>
      <c r="M298" s="43" t="s">
        <v>51</v>
      </c>
      <c r="N298" s="45">
        <v>17883</v>
      </c>
      <c r="O298" s="45">
        <v>19120</v>
      </c>
      <c r="P298" s="45">
        <v>1237</v>
      </c>
      <c r="Q298" s="46">
        <v>20.91</v>
      </c>
      <c r="R298" s="45">
        <v>8441</v>
      </c>
      <c r="S298" s="45">
        <v>9106</v>
      </c>
      <c r="T298" s="45">
        <v>665</v>
      </c>
      <c r="U298" s="46">
        <v>39.770000000000003</v>
      </c>
      <c r="V298" s="46">
        <v>0</v>
      </c>
      <c r="W298" s="46">
        <v>60.68</v>
      </c>
      <c r="X298" s="46">
        <v>0</v>
      </c>
      <c r="Y298" s="46">
        <v>60.68</v>
      </c>
      <c r="Z298" s="45">
        <v>24580</v>
      </c>
      <c r="AA298" s="62">
        <f>IFERROR(IF(D298="",AA297,VLOOKUP($F298,'FPO034'!$K$9:$R$251,6,FALSE)),"--")</f>
        <v>213.24</v>
      </c>
      <c r="AB298" s="47" t="str">
        <f t="shared" si="5"/>
        <v>--</v>
      </c>
      <c r="AC298" s="51">
        <f>IFERROR(IF(D298="",AC297,VLOOKUP($F298,'FPO034'!$K$9:$R$251,7,FALSE)),"--")</f>
        <v>754.82</v>
      </c>
      <c r="AD298" s="48">
        <f>IFERROR(IF(D298="",AD297,VLOOKUP($F298,'FPO034'!$K$9:$R$251,4,FALSE)),"--")</f>
        <v>42564.622361109999</v>
      </c>
      <c r="AE298" s="54"/>
    </row>
    <row r="299" spans="1:31" outlineLevel="1" collapsed="1">
      <c r="A299" s="43"/>
      <c r="B299" s="43"/>
      <c r="C299" s="43"/>
      <c r="D299" s="43"/>
      <c r="E299" s="43"/>
      <c r="F299" s="60" t="s">
        <v>1365</v>
      </c>
      <c r="G299" s="43"/>
      <c r="H299" s="44"/>
      <c r="I299" s="43"/>
      <c r="J299" s="43"/>
      <c r="K299" s="43"/>
      <c r="L299" s="43"/>
      <c r="M299" s="43"/>
      <c r="N299" s="45"/>
      <c r="O299" s="45"/>
      <c r="P299" s="45"/>
      <c r="Q299" s="46"/>
      <c r="R299" s="45"/>
      <c r="S299" s="45"/>
      <c r="T299" s="45"/>
      <c r="U299" s="46"/>
      <c r="V299" s="46"/>
      <c r="W299" s="46"/>
      <c r="X299" s="46"/>
      <c r="Y299" s="46">
        <f>SUBTOTAL(9,Y298:Y298)</f>
        <v>60.68</v>
      </c>
      <c r="Z299" s="45"/>
      <c r="AA299" s="62">
        <f>IFERROR(IF(D299="",AA298,VLOOKUP($F299,'FPO034'!$K$9:$R$251,6,FALSE)),"--")</f>
        <v>213.24</v>
      </c>
      <c r="AB299" s="47" t="str">
        <f t="shared" si="5"/>
        <v>--</v>
      </c>
      <c r="AC299" s="51">
        <f>IFERROR(IF(D299="",AC298,VLOOKUP($F299,'FPO034'!$K$9:$R$251,7,FALSE)),"--")</f>
        <v>754.82</v>
      </c>
      <c r="AD299" s="48">
        <f>IFERROR(IF(D299="",AD298,VLOOKUP($F299,'FPO034'!$K$9:$R$251,4,FALSE)),"--")</f>
        <v>42564.622361109999</v>
      </c>
      <c r="AE299" s="54"/>
    </row>
    <row r="300" spans="1:31" hidden="1" outlineLevel="2">
      <c r="A300" s="43" t="s">
        <v>26</v>
      </c>
      <c r="B300" s="43" t="s">
        <v>27</v>
      </c>
      <c r="C300" s="43" t="s">
        <v>60</v>
      </c>
      <c r="D300" s="43" t="s">
        <v>576</v>
      </c>
      <c r="E300" s="43" t="s">
        <v>317</v>
      </c>
      <c r="F300" s="43" t="s">
        <v>577</v>
      </c>
      <c r="G300" s="43" t="s">
        <v>578</v>
      </c>
      <c r="H300" s="44">
        <v>42450</v>
      </c>
      <c r="I300" s="43" t="s">
        <v>164</v>
      </c>
      <c r="J300" s="43" t="s">
        <v>320</v>
      </c>
      <c r="K300" s="43" t="s">
        <v>35</v>
      </c>
      <c r="L300" s="43" t="s">
        <v>36</v>
      </c>
      <c r="M300" s="43" t="s">
        <v>51</v>
      </c>
      <c r="N300" s="45">
        <v>32449</v>
      </c>
      <c r="O300" s="45">
        <v>35803</v>
      </c>
      <c r="P300" s="45">
        <v>3354</v>
      </c>
      <c r="Q300" s="46">
        <v>56.68</v>
      </c>
      <c r="R300" s="45">
        <v>0</v>
      </c>
      <c r="S300" s="45">
        <v>0</v>
      </c>
      <c r="T300" s="45">
        <v>0</v>
      </c>
      <c r="U300" s="46">
        <v>0</v>
      </c>
      <c r="V300" s="46">
        <v>0</v>
      </c>
      <c r="W300" s="46">
        <v>56.68</v>
      </c>
      <c r="X300" s="46">
        <v>0</v>
      </c>
      <c r="Y300" s="46">
        <v>56.68</v>
      </c>
      <c r="Z300" s="45">
        <v>24580</v>
      </c>
      <c r="AA300" s="62">
        <f>IFERROR(IF(D300="",AA299,VLOOKUP($F300,'FPO034'!$K$9:$R$251,6,FALSE)),"--")</f>
        <v>463.31</v>
      </c>
      <c r="AB300" s="47" t="str">
        <f t="shared" si="5"/>
        <v>--</v>
      </c>
      <c r="AC300" s="51">
        <f>IFERROR(IF(D300="",AC299,VLOOKUP($F300,'FPO034'!$K$9:$R$251,7,FALSE)),"--")</f>
        <v>964.56</v>
      </c>
      <c r="AD300" s="48">
        <f>IFERROR(IF(D300="",AD299,VLOOKUP($F300,'FPO034'!$K$9:$R$251,4,FALSE)),"--")</f>
        <v>42570.464664350002</v>
      </c>
      <c r="AE300" s="54"/>
    </row>
    <row r="301" spans="1:31" outlineLevel="1" collapsed="1">
      <c r="A301" s="43"/>
      <c r="B301" s="43"/>
      <c r="C301" s="43"/>
      <c r="D301" s="43"/>
      <c r="E301" s="43"/>
      <c r="F301" s="60" t="s">
        <v>1366</v>
      </c>
      <c r="G301" s="43"/>
      <c r="H301" s="44"/>
      <c r="I301" s="43"/>
      <c r="J301" s="43"/>
      <c r="K301" s="43"/>
      <c r="L301" s="43"/>
      <c r="M301" s="43"/>
      <c r="N301" s="45"/>
      <c r="O301" s="45"/>
      <c r="P301" s="45"/>
      <c r="Q301" s="46"/>
      <c r="R301" s="45"/>
      <c r="S301" s="45"/>
      <c r="T301" s="45"/>
      <c r="U301" s="46"/>
      <c r="V301" s="46"/>
      <c r="W301" s="46"/>
      <c r="X301" s="46"/>
      <c r="Y301" s="46">
        <f>SUBTOTAL(9,Y300:Y300)</f>
        <v>56.68</v>
      </c>
      <c r="Z301" s="45"/>
      <c r="AA301" s="62">
        <f>IFERROR(IF(D301="",AA300,VLOOKUP($F301,'FPO034'!$K$9:$R$251,6,FALSE)),"--")</f>
        <v>463.31</v>
      </c>
      <c r="AB301" s="47" t="str">
        <f t="shared" si="5"/>
        <v>--</v>
      </c>
      <c r="AC301" s="51">
        <f>IFERROR(IF(D301="",AC300,VLOOKUP($F301,'FPO034'!$K$9:$R$251,7,FALSE)),"--")</f>
        <v>964.56</v>
      </c>
      <c r="AD301" s="48">
        <f>IFERROR(IF(D301="",AD300,VLOOKUP($F301,'FPO034'!$K$9:$R$251,4,FALSE)),"--")</f>
        <v>42570.464664350002</v>
      </c>
      <c r="AE301" s="54"/>
    </row>
    <row r="302" spans="1:31" hidden="1" outlineLevel="2">
      <c r="A302" s="43" t="s">
        <v>26</v>
      </c>
      <c r="B302" s="43" t="s">
        <v>27</v>
      </c>
      <c r="C302" s="43" t="s">
        <v>116</v>
      </c>
      <c r="D302" s="43" t="s">
        <v>579</v>
      </c>
      <c r="E302" s="43" t="s">
        <v>580</v>
      </c>
      <c r="F302" s="43" t="s">
        <v>581</v>
      </c>
      <c r="G302" s="43" t="s">
        <v>582</v>
      </c>
      <c r="H302" s="44">
        <v>42158</v>
      </c>
      <c r="I302" s="43" t="s">
        <v>90</v>
      </c>
      <c r="J302" s="43" t="s">
        <v>91</v>
      </c>
      <c r="K302" s="43" t="s">
        <v>35</v>
      </c>
      <c r="L302" s="43" t="s">
        <v>36</v>
      </c>
      <c r="M302" s="43" t="s">
        <v>37</v>
      </c>
      <c r="N302" s="45">
        <v>10385</v>
      </c>
      <c r="O302" s="45">
        <v>10476</v>
      </c>
      <c r="P302" s="45">
        <v>91</v>
      </c>
      <c r="Q302" s="46">
        <v>1.54</v>
      </c>
      <c r="R302" s="45">
        <v>11545</v>
      </c>
      <c r="S302" s="45">
        <v>12037</v>
      </c>
      <c r="T302" s="45">
        <v>492</v>
      </c>
      <c r="U302" s="46">
        <v>29.42</v>
      </c>
      <c r="V302" s="46">
        <v>0</v>
      </c>
      <c r="W302" s="46">
        <v>30.96</v>
      </c>
      <c r="X302" s="46">
        <v>0</v>
      </c>
      <c r="Y302" s="46">
        <v>30.96</v>
      </c>
      <c r="Z302" s="45">
        <v>24580</v>
      </c>
      <c r="AA302" s="62">
        <f>IFERROR(IF(D302="",AA301,VLOOKUP($F302,'FPO034'!$K$9:$R$251,6,FALSE)),"--")</f>
        <v>284.31</v>
      </c>
      <c r="AB302" s="47" t="str">
        <f t="shared" si="5"/>
        <v>--</v>
      </c>
      <c r="AC302" s="51">
        <f>IFERROR(IF(D302="",AC301,VLOOKUP($F302,'FPO034'!$K$9:$R$251,7,FALSE)),"--")</f>
        <v>521.64</v>
      </c>
      <c r="AD302" s="48">
        <f>IFERROR(IF(D302="",AD301,VLOOKUP($F302,'FPO034'!$K$9:$R$251,4,FALSE)),"--")</f>
        <v>42579.393425920003</v>
      </c>
      <c r="AE302" s="54"/>
    </row>
    <row r="303" spans="1:31" outlineLevel="1" collapsed="1">
      <c r="A303" s="43"/>
      <c r="B303" s="43"/>
      <c r="C303" s="43"/>
      <c r="D303" s="43"/>
      <c r="E303" s="43"/>
      <c r="F303" s="60" t="s">
        <v>1367</v>
      </c>
      <c r="G303" s="43"/>
      <c r="H303" s="44"/>
      <c r="I303" s="43"/>
      <c r="J303" s="43"/>
      <c r="K303" s="43"/>
      <c r="L303" s="43"/>
      <c r="M303" s="43"/>
      <c r="N303" s="45"/>
      <c r="O303" s="45"/>
      <c r="P303" s="45"/>
      <c r="Q303" s="46"/>
      <c r="R303" s="45"/>
      <c r="S303" s="45"/>
      <c r="T303" s="45"/>
      <c r="U303" s="46"/>
      <c r="V303" s="46"/>
      <c r="W303" s="46"/>
      <c r="X303" s="46"/>
      <c r="Y303" s="46">
        <f>SUBTOTAL(9,Y302:Y302)</f>
        <v>30.96</v>
      </c>
      <c r="Z303" s="45"/>
      <c r="AA303" s="62">
        <f>IFERROR(IF(D303="",AA302,VLOOKUP($F303,'FPO034'!$K$9:$R$251,6,FALSE)),"--")</f>
        <v>284.31</v>
      </c>
      <c r="AB303" s="47" t="str">
        <f t="shared" si="5"/>
        <v>--</v>
      </c>
      <c r="AC303" s="51">
        <f>IFERROR(IF(D303="",AC302,VLOOKUP($F303,'FPO034'!$K$9:$R$251,7,FALSE)),"--")</f>
        <v>521.64</v>
      </c>
      <c r="AD303" s="48">
        <f>IFERROR(IF(D303="",AD302,VLOOKUP($F303,'FPO034'!$K$9:$R$251,4,FALSE)),"--")</f>
        <v>42579.393425920003</v>
      </c>
      <c r="AE303" s="54"/>
    </row>
    <row r="304" spans="1:31" hidden="1" outlineLevel="2">
      <c r="A304" s="43" t="s">
        <v>26</v>
      </c>
      <c r="B304" s="43" t="s">
        <v>27</v>
      </c>
      <c r="C304" s="43" t="s">
        <v>98</v>
      </c>
      <c r="D304" s="43" t="s">
        <v>583</v>
      </c>
      <c r="E304" s="43" t="s">
        <v>584</v>
      </c>
      <c r="F304" s="43" t="s">
        <v>585</v>
      </c>
      <c r="G304" s="43" t="s">
        <v>586</v>
      </c>
      <c r="H304" s="44">
        <v>42331</v>
      </c>
      <c r="I304" s="43" t="s">
        <v>164</v>
      </c>
      <c r="J304" s="43" t="s">
        <v>587</v>
      </c>
      <c r="K304" s="43" t="s">
        <v>35</v>
      </c>
      <c r="L304" s="43" t="s">
        <v>36</v>
      </c>
      <c r="M304" s="43" t="s">
        <v>51</v>
      </c>
      <c r="N304" s="45">
        <v>25658</v>
      </c>
      <c r="O304" s="45">
        <v>27947</v>
      </c>
      <c r="P304" s="45">
        <v>2289</v>
      </c>
      <c r="Q304" s="46">
        <v>38.68</v>
      </c>
      <c r="R304" s="45">
        <v>9669</v>
      </c>
      <c r="S304" s="45">
        <v>10579</v>
      </c>
      <c r="T304" s="45">
        <v>910</v>
      </c>
      <c r="U304" s="46">
        <v>54.42</v>
      </c>
      <c r="V304" s="46">
        <v>0</v>
      </c>
      <c r="W304" s="46">
        <v>93.1</v>
      </c>
      <c r="X304" s="46">
        <v>0</v>
      </c>
      <c r="Y304" s="46">
        <v>93.1</v>
      </c>
      <c r="Z304" s="45">
        <v>24580</v>
      </c>
      <c r="AA304" s="62">
        <f>IFERROR(IF(D304="",AA303,VLOOKUP($F304,'FPO034'!$K$9:$R$251,6,FALSE)),"--")</f>
        <v>5109.0600000000004</v>
      </c>
      <c r="AB304" s="47" t="str">
        <f t="shared" si="5"/>
        <v>--</v>
      </c>
      <c r="AC304" s="51">
        <f>IFERROR(IF(D304="",AC303,VLOOKUP($F304,'FPO034'!$K$9:$R$251,7,FALSE)),"--")</f>
        <v>13430.87</v>
      </c>
      <c r="AD304" s="48">
        <f>IFERROR(IF(D304="",AD303,VLOOKUP($F304,'FPO034'!$K$9:$R$251,4,FALSE)),"--")</f>
        <v>42597.702210640004</v>
      </c>
      <c r="AE304" s="54"/>
    </row>
    <row r="305" spans="1:31" hidden="1" outlineLevel="2">
      <c r="A305" s="43" t="s">
        <v>26</v>
      </c>
      <c r="B305" s="43" t="s">
        <v>27</v>
      </c>
      <c r="C305" s="43" t="s">
        <v>249</v>
      </c>
      <c r="D305" s="43" t="s">
        <v>588</v>
      </c>
      <c r="E305" s="43" t="s">
        <v>240</v>
      </c>
      <c r="F305" s="43" t="s">
        <v>585</v>
      </c>
      <c r="G305" s="43" t="s">
        <v>586</v>
      </c>
      <c r="H305" s="44">
        <v>42199</v>
      </c>
      <c r="I305" s="43" t="s">
        <v>90</v>
      </c>
      <c r="J305" s="43" t="s">
        <v>243</v>
      </c>
      <c r="K305" s="43" t="s">
        <v>35</v>
      </c>
      <c r="L305" s="43" t="s">
        <v>36</v>
      </c>
      <c r="M305" s="43" t="s">
        <v>51</v>
      </c>
      <c r="N305" s="45">
        <v>32464</v>
      </c>
      <c r="O305" s="45">
        <v>33528</v>
      </c>
      <c r="P305" s="45">
        <v>1064</v>
      </c>
      <c r="Q305" s="46">
        <v>17.98</v>
      </c>
      <c r="R305" s="45">
        <v>0</v>
      </c>
      <c r="S305" s="45">
        <v>0</v>
      </c>
      <c r="T305" s="45">
        <v>0</v>
      </c>
      <c r="U305" s="46">
        <v>0</v>
      </c>
      <c r="V305" s="46">
        <v>0</v>
      </c>
      <c r="W305" s="46">
        <v>17.98</v>
      </c>
      <c r="X305" s="46">
        <v>0</v>
      </c>
      <c r="Y305" s="46">
        <v>17.98</v>
      </c>
      <c r="Z305" s="45">
        <v>24580</v>
      </c>
      <c r="AA305" s="62">
        <f>IFERROR(IF(D305="",AA304,VLOOKUP($F305,'FPO034'!$K$9:$R$251,6,FALSE)),"--")</f>
        <v>5109.0600000000004</v>
      </c>
      <c r="AB305" s="47" t="str">
        <f t="shared" si="5"/>
        <v>--</v>
      </c>
      <c r="AC305" s="51">
        <f>IFERROR(IF(D305="",AC304,VLOOKUP($F305,'FPO034'!$K$9:$R$251,7,FALSE)),"--")</f>
        <v>13430.87</v>
      </c>
      <c r="AD305" s="48">
        <f>IFERROR(IF(D305="",AD304,VLOOKUP($F305,'FPO034'!$K$9:$R$251,4,FALSE)),"--")</f>
        <v>42597.702210640004</v>
      </c>
      <c r="AE305" s="54"/>
    </row>
    <row r="306" spans="1:31" hidden="1" outlineLevel="2">
      <c r="A306" s="43" t="s">
        <v>26</v>
      </c>
      <c r="B306" s="43" t="s">
        <v>27</v>
      </c>
      <c r="C306" s="43" t="s">
        <v>98</v>
      </c>
      <c r="D306" s="43" t="s">
        <v>589</v>
      </c>
      <c r="E306" s="43" t="s">
        <v>584</v>
      </c>
      <c r="F306" s="43" t="s">
        <v>585</v>
      </c>
      <c r="G306" s="43" t="s">
        <v>586</v>
      </c>
      <c r="H306" s="44">
        <v>42331</v>
      </c>
      <c r="I306" s="43" t="s">
        <v>164</v>
      </c>
      <c r="J306" s="43" t="s">
        <v>587</v>
      </c>
      <c r="K306" s="43" t="s">
        <v>35</v>
      </c>
      <c r="L306" s="43" t="s">
        <v>36</v>
      </c>
      <c r="M306" s="43" t="s">
        <v>51</v>
      </c>
      <c r="N306" s="45">
        <v>25668</v>
      </c>
      <c r="O306" s="45">
        <v>26940</v>
      </c>
      <c r="P306" s="45">
        <v>1272</v>
      </c>
      <c r="Q306" s="46">
        <v>21.5</v>
      </c>
      <c r="R306" s="45">
        <v>6696</v>
      </c>
      <c r="S306" s="45">
        <v>7107</v>
      </c>
      <c r="T306" s="45">
        <v>411</v>
      </c>
      <c r="U306" s="46">
        <v>24.58</v>
      </c>
      <c r="V306" s="46">
        <v>0</v>
      </c>
      <c r="W306" s="46">
        <v>46.08</v>
      </c>
      <c r="X306" s="46">
        <v>0</v>
      </c>
      <c r="Y306" s="46">
        <v>46.08</v>
      </c>
      <c r="Z306" s="45">
        <v>24580</v>
      </c>
      <c r="AA306" s="62">
        <f>IFERROR(IF(D306="",AA305,VLOOKUP($F306,'FPO034'!$K$9:$R$251,6,FALSE)),"--")</f>
        <v>5109.0600000000004</v>
      </c>
      <c r="AB306" s="47" t="str">
        <f t="shared" si="5"/>
        <v>--</v>
      </c>
      <c r="AC306" s="51">
        <f>IFERROR(IF(D306="",AC305,VLOOKUP($F306,'FPO034'!$K$9:$R$251,7,FALSE)),"--")</f>
        <v>13430.87</v>
      </c>
      <c r="AD306" s="48">
        <f>IFERROR(IF(D306="",AD305,VLOOKUP($F306,'FPO034'!$K$9:$R$251,4,FALSE)),"--")</f>
        <v>42597.702210640004</v>
      </c>
      <c r="AE306" s="54"/>
    </row>
    <row r="307" spans="1:31" hidden="1" outlineLevel="2">
      <c r="A307" s="43" t="s">
        <v>26</v>
      </c>
      <c r="B307" s="43" t="s">
        <v>27</v>
      </c>
      <c r="C307" s="43" t="s">
        <v>590</v>
      </c>
      <c r="D307" s="43" t="s">
        <v>591</v>
      </c>
      <c r="E307" s="43" t="s">
        <v>335</v>
      </c>
      <c r="F307" s="43" t="s">
        <v>585</v>
      </c>
      <c r="G307" s="43" t="s">
        <v>586</v>
      </c>
      <c r="H307" s="44">
        <v>42404</v>
      </c>
      <c r="I307" s="43"/>
      <c r="J307" s="43" t="s">
        <v>436</v>
      </c>
      <c r="K307" s="43" t="s">
        <v>47</v>
      </c>
      <c r="L307" s="43" t="s">
        <v>36</v>
      </c>
      <c r="M307" s="43" t="s">
        <v>37</v>
      </c>
      <c r="N307" s="45">
        <v>225554</v>
      </c>
      <c r="O307" s="45">
        <v>225554</v>
      </c>
      <c r="P307" s="45">
        <v>0</v>
      </c>
      <c r="Q307" s="46">
        <v>0</v>
      </c>
      <c r="R307" s="45">
        <v>0</v>
      </c>
      <c r="S307" s="45">
        <v>0</v>
      </c>
      <c r="T307" s="45">
        <v>0</v>
      </c>
      <c r="U307" s="46">
        <v>0</v>
      </c>
      <c r="V307" s="46">
        <v>0</v>
      </c>
      <c r="W307" s="46">
        <v>0</v>
      </c>
      <c r="X307" s="46">
        <v>0</v>
      </c>
      <c r="Y307" s="46">
        <v>0</v>
      </c>
      <c r="Z307" s="45">
        <v>24580</v>
      </c>
      <c r="AA307" s="62">
        <f>IFERROR(IF(D307="",AA306,VLOOKUP($F307,'FPO034'!$K$9:$R$251,6,FALSE)),"--")</f>
        <v>5109.0600000000004</v>
      </c>
      <c r="AB307" s="47" t="str">
        <f t="shared" si="5"/>
        <v>--</v>
      </c>
      <c r="AC307" s="51">
        <f>IFERROR(IF(D307="",AC306,VLOOKUP($F307,'FPO034'!$K$9:$R$251,7,FALSE)),"--")</f>
        <v>13430.87</v>
      </c>
      <c r="AD307" s="48">
        <f>IFERROR(IF(D307="",AD306,VLOOKUP($F307,'FPO034'!$K$9:$R$251,4,FALSE)),"--")</f>
        <v>42597.702210640004</v>
      </c>
      <c r="AE307" s="54"/>
    </row>
    <row r="308" spans="1:31" hidden="1" outlineLevel="2">
      <c r="A308" s="43" t="s">
        <v>26</v>
      </c>
      <c r="B308" s="43" t="s">
        <v>27</v>
      </c>
      <c r="C308" s="43" t="s">
        <v>592</v>
      </c>
      <c r="D308" s="43" t="s">
        <v>593</v>
      </c>
      <c r="E308" s="43" t="s">
        <v>594</v>
      </c>
      <c r="F308" s="43" t="s">
        <v>585</v>
      </c>
      <c r="G308" s="43" t="s">
        <v>586</v>
      </c>
      <c r="H308" s="44">
        <v>42360</v>
      </c>
      <c r="I308" s="43" t="s">
        <v>324</v>
      </c>
      <c r="J308" s="43" t="s">
        <v>587</v>
      </c>
      <c r="K308" s="43" t="s">
        <v>35</v>
      </c>
      <c r="L308" s="43" t="s">
        <v>36</v>
      </c>
      <c r="M308" s="43" t="s">
        <v>37</v>
      </c>
      <c r="N308" s="45">
        <v>7869</v>
      </c>
      <c r="O308" s="45">
        <v>8790</v>
      </c>
      <c r="P308" s="45">
        <v>921</v>
      </c>
      <c r="Q308" s="46">
        <v>15.56</v>
      </c>
      <c r="R308" s="45">
        <v>0</v>
      </c>
      <c r="S308" s="45">
        <v>0</v>
      </c>
      <c r="T308" s="45">
        <v>0</v>
      </c>
      <c r="U308" s="46">
        <v>0</v>
      </c>
      <c r="V308" s="46">
        <v>0</v>
      </c>
      <c r="W308" s="46">
        <v>15.56</v>
      </c>
      <c r="X308" s="46">
        <v>0</v>
      </c>
      <c r="Y308" s="46">
        <v>15.56</v>
      </c>
      <c r="Z308" s="45">
        <v>24580</v>
      </c>
      <c r="AA308" s="62">
        <f>IFERROR(IF(D308="",AA307,VLOOKUP($F308,'FPO034'!$K$9:$R$251,6,FALSE)),"--")</f>
        <v>5109.0600000000004</v>
      </c>
      <c r="AB308" s="47" t="str">
        <f t="shared" si="5"/>
        <v>--</v>
      </c>
      <c r="AC308" s="51">
        <f>IFERROR(IF(D308="",AC307,VLOOKUP($F308,'FPO034'!$K$9:$R$251,7,FALSE)),"--")</f>
        <v>13430.87</v>
      </c>
      <c r="AD308" s="48">
        <f>IFERROR(IF(D308="",AD307,VLOOKUP($F308,'FPO034'!$K$9:$R$251,4,FALSE)),"--")</f>
        <v>42597.702210640004</v>
      </c>
      <c r="AE308" s="54"/>
    </row>
    <row r="309" spans="1:31" hidden="1" outlineLevel="2">
      <c r="A309" s="43" t="s">
        <v>26</v>
      </c>
      <c r="B309" s="43" t="s">
        <v>27</v>
      </c>
      <c r="C309" s="43" t="s">
        <v>48</v>
      </c>
      <c r="D309" s="43" t="s">
        <v>595</v>
      </c>
      <c r="E309" s="43" t="s">
        <v>584</v>
      </c>
      <c r="F309" s="43" t="s">
        <v>585</v>
      </c>
      <c r="G309" s="43" t="s">
        <v>586</v>
      </c>
      <c r="H309" s="44">
        <v>42331</v>
      </c>
      <c r="I309" s="43" t="s">
        <v>164</v>
      </c>
      <c r="J309" s="43" t="s">
        <v>587</v>
      </c>
      <c r="K309" s="43" t="s">
        <v>35</v>
      </c>
      <c r="L309" s="43" t="s">
        <v>36</v>
      </c>
      <c r="M309" s="43" t="s">
        <v>51</v>
      </c>
      <c r="N309" s="45">
        <v>7692</v>
      </c>
      <c r="O309" s="45">
        <v>7868</v>
      </c>
      <c r="P309" s="45">
        <v>176</v>
      </c>
      <c r="Q309" s="46">
        <v>2.97</v>
      </c>
      <c r="R309" s="45">
        <v>0</v>
      </c>
      <c r="S309" s="45">
        <v>0</v>
      </c>
      <c r="T309" s="45">
        <v>0</v>
      </c>
      <c r="U309" s="46">
        <v>0</v>
      </c>
      <c r="V309" s="46">
        <v>0</v>
      </c>
      <c r="W309" s="46">
        <v>2.97</v>
      </c>
      <c r="X309" s="46">
        <v>0</v>
      </c>
      <c r="Y309" s="46">
        <v>2.97</v>
      </c>
      <c r="Z309" s="45">
        <v>24580</v>
      </c>
      <c r="AA309" s="62">
        <f>IFERROR(IF(D309="",AA308,VLOOKUP($F309,'FPO034'!$K$9:$R$251,6,FALSE)),"--")</f>
        <v>5109.0600000000004</v>
      </c>
      <c r="AB309" s="47" t="str">
        <f t="shared" si="5"/>
        <v>--</v>
      </c>
      <c r="AC309" s="51">
        <f>IFERROR(IF(D309="",AC308,VLOOKUP($F309,'FPO034'!$K$9:$R$251,7,FALSE)),"--")</f>
        <v>13430.87</v>
      </c>
      <c r="AD309" s="48">
        <f>IFERROR(IF(D309="",AD308,VLOOKUP($F309,'FPO034'!$K$9:$R$251,4,FALSE)),"--")</f>
        <v>42597.702210640004</v>
      </c>
      <c r="AE309" s="54"/>
    </row>
    <row r="310" spans="1:31" hidden="1" outlineLevel="2">
      <c r="A310" s="43" t="s">
        <v>26</v>
      </c>
      <c r="B310" s="43" t="s">
        <v>27</v>
      </c>
      <c r="C310" s="43" t="s">
        <v>48</v>
      </c>
      <c r="D310" s="43" t="s">
        <v>596</v>
      </c>
      <c r="E310" s="43" t="s">
        <v>584</v>
      </c>
      <c r="F310" s="43" t="s">
        <v>585</v>
      </c>
      <c r="G310" s="43" t="s">
        <v>586</v>
      </c>
      <c r="H310" s="44">
        <v>42331</v>
      </c>
      <c r="I310" s="43" t="s">
        <v>164</v>
      </c>
      <c r="J310" s="43" t="s">
        <v>587</v>
      </c>
      <c r="K310" s="43" t="s">
        <v>35</v>
      </c>
      <c r="L310" s="43" t="s">
        <v>36</v>
      </c>
      <c r="M310" s="43" t="s">
        <v>51</v>
      </c>
      <c r="N310" s="45">
        <v>37732</v>
      </c>
      <c r="O310" s="45">
        <v>38919</v>
      </c>
      <c r="P310" s="45">
        <v>1187</v>
      </c>
      <c r="Q310" s="46">
        <v>20.059999999999999</v>
      </c>
      <c r="R310" s="45">
        <v>0</v>
      </c>
      <c r="S310" s="45">
        <v>0</v>
      </c>
      <c r="T310" s="45">
        <v>0</v>
      </c>
      <c r="U310" s="46">
        <v>0</v>
      </c>
      <c r="V310" s="46">
        <v>0</v>
      </c>
      <c r="W310" s="46">
        <v>20.059999999999999</v>
      </c>
      <c r="X310" s="46">
        <v>0</v>
      </c>
      <c r="Y310" s="46">
        <v>20.059999999999999</v>
      </c>
      <c r="Z310" s="45">
        <v>24580</v>
      </c>
      <c r="AA310" s="62">
        <f>IFERROR(IF(D310="",AA309,VLOOKUP($F310,'FPO034'!$K$9:$R$251,6,FALSE)),"--")</f>
        <v>5109.0600000000004</v>
      </c>
      <c r="AB310" s="47" t="str">
        <f t="shared" si="5"/>
        <v>--</v>
      </c>
      <c r="AC310" s="51">
        <f>IFERROR(IF(D310="",AC309,VLOOKUP($F310,'FPO034'!$K$9:$R$251,7,FALSE)),"--")</f>
        <v>13430.87</v>
      </c>
      <c r="AD310" s="48">
        <f>IFERROR(IF(D310="",AD309,VLOOKUP($F310,'FPO034'!$K$9:$R$251,4,FALSE)),"--")</f>
        <v>42597.702210640004</v>
      </c>
      <c r="AE310" s="54"/>
    </row>
    <row r="311" spans="1:31" hidden="1" outlineLevel="2">
      <c r="A311" s="43" t="s">
        <v>26</v>
      </c>
      <c r="B311" s="43" t="s">
        <v>27</v>
      </c>
      <c r="C311" s="43" t="s">
        <v>597</v>
      </c>
      <c r="D311" s="43" t="s">
        <v>598</v>
      </c>
      <c r="E311" s="43" t="s">
        <v>599</v>
      </c>
      <c r="F311" s="43" t="s">
        <v>585</v>
      </c>
      <c r="G311" s="43" t="s">
        <v>586</v>
      </c>
      <c r="H311" s="44">
        <v>42410</v>
      </c>
      <c r="I311" s="43"/>
      <c r="J311" s="43" t="s">
        <v>600</v>
      </c>
      <c r="K311" s="43" t="s">
        <v>47</v>
      </c>
      <c r="L311" s="43" t="s">
        <v>36</v>
      </c>
      <c r="M311" s="43" t="s">
        <v>37</v>
      </c>
      <c r="N311" s="45">
        <v>98429</v>
      </c>
      <c r="O311" s="45">
        <v>99227</v>
      </c>
      <c r="P311" s="45">
        <v>798</v>
      </c>
      <c r="Q311" s="46">
        <v>21.95</v>
      </c>
      <c r="R311" s="45">
        <v>0</v>
      </c>
      <c r="S311" s="45">
        <v>0</v>
      </c>
      <c r="T311" s="45">
        <v>0</v>
      </c>
      <c r="U311" s="46">
        <v>0</v>
      </c>
      <c r="V311" s="46">
        <v>0</v>
      </c>
      <c r="W311" s="46">
        <v>21.95</v>
      </c>
      <c r="X311" s="46">
        <v>0</v>
      </c>
      <c r="Y311" s="46">
        <v>21.95</v>
      </c>
      <c r="Z311" s="45">
        <v>24580</v>
      </c>
      <c r="AA311" s="62">
        <f>IFERROR(IF(D311="",AA310,VLOOKUP($F311,'FPO034'!$K$9:$R$251,6,FALSE)),"--")</f>
        <v>5109.0600000000004</v>
      </c>
      <c r="AB311" s="47" t="str">
        <f t="shared" si="5"/>
        <v>--</v>
      </c>
      <c r="AC311" s="51">
        <f>IFERROR(IF(D311="",AC310,VLOOKUP($F311,'FPO034'!$K$9:$R$251,7,FALSE)),"--")</f>
        <v>13430.87</v>
      </c>
      <c r="AD311" s="48">
        <f>IFERROR(IF(D311="",AD310,VLOOKUP($F311,'FPO034'!$K$9:$R$251,4,FALSE)),"--")</f>
        <v>42597.702210640004</v>
      </c>
      <c r="AE311" s="54"/>
    </row>
    <row r="312" spans="1:31" hidden="1" outlineLevel="2">
      <c r="A312" s="43" t="s">
        <v>26</v>
      </c>
      <c r="B312" s="43" t="s">
        <v>27</v>
      </c>
      <c r="C312" s="43" t="s">
        <v>120</v>
      </c>
      <c r="D312" s="43" t="s">
        <v>601</v>
      </c>
      <c r="E312" s="43" t="s">
        <v>594</v>
      </c>
      <c r="F312" s="43" t="s">
        <v>585</v>
      </c>
      <c r="G312" s="43" t="s">
        <v>586</v>
      </c>
      <c r="H312" s="44">
        <v>42380</v>
      </c>
      <c r="I312" s="43" t="s">
        <v>324</v>
      </c>
      <c r="J312" s="43" t="s">
        <v>587</v>
      </c>
      <c r="K312" s="43" t="s">
        <v>35</v>
      </c>
      <c r="L312" s="43" t="s">
        <v>36</v>
      </c>
      <c r="M312" s="43" t="s">
        <v>37</v>
      </c>
      <c r="N312" s="45">
        <v>6239</v>
      </c>
      <c r="O312" s="45">
        <v>6759</v>
      </c>
      <c r="P312" s="45">
        <v>520</v>
      </c>
      <c r="Q312" s="46">
        <v>8.7899999999999991</v>
      </c>
      <c r="R312" s="45">
        <v>2852</v>
      </c>
      <c r="S312" s="45">
        <v>2914</v>
      </c>
      <c r="T312" s="45">
        <v>62</v>
      </c>
      <c r="U312" s="46">
        <v>3.71</v>
      </c>
      <c r="V312" s="46">
        <v>0</v>
      </c>
      <c r="W312" s="46">
        <v>12.5</v>
      </c>
      <c r="X312" s="46">
        <v>0</v>
      </c>
      <c r="Y312" s="46">
        <v>12.5</v>
      </c>
      <c r="Z312" s="45">
        <v>24580</v>
      </c>
      <c r="AA312" s="62">
        <f>IFERROR(IF(D312="",AA311,VLOOKUP($F312,'FPO034'!$K$9:$R$251,6,FALSE)),"--")</f>
        <v>5109.0600000000004</v>
      </c>
      <c r="AB312" s="47" t="str">
        <f t="shared" si="5"/>
        <v>--</v>
      </c>
      <c r="AC312" s="51">
        <f>IFERROR(IF(D312="",AC311,VLOOKUP($F312,'FPO034'!$K$9:$R$251,7,FALSE)),"--")</f>
        <v>13430.87</v>
      </c>
      <c r="AD312" s="48">
        <f>IFERROR(IF(D312="",AD311,VLOOKUP($F312,'FPO034'!$K$9:$R$251,4,FALSE)),"--")</f>
        <v>42597.702210640004</v>
      </c>
      <c r="AE312" s="54"/>
    </row>
    <row r="313" spans="1:31" hidden="1" outlineLevel="2">
      <c r="A313" s="43" t="s">
        <v>26</v>
      </c>
      <c r="B313" s="43" t="s">
        <v>27</v>
      </c>
      <c r="C313" s="43" t="s">
        <v>120</v>
      </c>
      <c r="D313" s="43" t="s">
        <v>602</v>
      </c>
      <c r="E313" s="43" t="s">
        <v>594</v>
      </c>
      <c r="F313" s="43" t="s">
        <v>585</v>
      </c>
      <c r="G313" s="43" t="s">
        <v>586</v>
      </c>
      <c r="H313" s="44">
        <v>42360</v>
      </c>
      <c r="I313" s="43" t="s">
        <v>324</v>
      </c>
      <c r="J313" s="43" t="s">
        <v>112</v>
      </c>
      <c r="K313" s="43" t="s">
        <v>35</v>
      </c>
      <c r="L313" s="43" t="s">
        <v>36</v>
      </c>
      <c r="M313" s="43" t="s">
        <v>37</v>
      </c>
      <c r="N313" s="45">
        <v>7058</v>
      </c>
      <c r="O313" s="45">
        <v>7455</v>
      </c>
      <c r="P313" s="45">
        <v>397</v>
      </c>
      <c r="Q313" s="46">
        <v>6.71</v>
      </c>
      <c r="R313" s="45">
        <v>2374</v>
      </c>
      <c r="S313" s="45">
        <v>2466</v>
      </c>
      <c r="T313" s="45">
        <v>92</v>
      </c>
      <c r="U313" s="46">
        <v>5.5</v>
      </c>
      <c r="V313" s="46">
        <v>0</v>
      </c>
      <c r="W313" s="46">
        <v>12.21</v>
      </c>
      <c r="X313" s="46">
        <v>0</v>
      </c>
      <c r="Y313" s="46">
        <v>12.21</v>
      </c>
      <c r="Z313" s="45">
        <v>24580</v>
      </c>
      <c r="AA313" s="62">
        <f>IFERROR(IF(D313="",AA312,VLOOKUP($F313,'FPO034'!$K$9:$R$251,6,FALSE)),"--")</f>
        <v>5109.0600000000004</v>
      </c>
      <c r="AB313" s="47" t="str">
        <f t="shared" si="5"/>
        <v>--</v>
      </c>
      <c r="AC313" s="51">
        <f>IFERROR(IF(D313="",AC312,VLOOKUP($F313,'FPO034'!$K$9:$R$251,7,FALSE)),"--")</f>
        <v>13430.87</v>
      </c>
      <c r="AD313" s="48">
        <f>IFERROR(IF(D313="",AD312,VLOOKUP($F313,'FPO034'!$K$9:$R$251,4,FALSE)),"--")</f>
        <v>42597.702210640004</v>
      </c>
      <c r="AE313" s="54"/>
    </row>
    <row r="314" spans="1:31" hidden="1" outlineLevel="2">
      <c r="A314" s="43" t="s">
        <v>26</v>
      </c>
      <c r="B314" s="43" t="s">
        <v>27</v>
      </c>
      <c r="C314" s="43" t="s">
        <v>98</v>
      </c>
      <c r="D314" s="43" t="s">
        <v>603</v>
      </c>
      <c r="E314" s="43" t="s">
        <v>599</v>
      </c>
      <c r="F314" s="43" t="s">
        <v>585</v>
      </c>
      <c r="G314" s="43" t="s">
        <v>586</v>
      </c>
      <c r="H314" s="44">
        <v>42331</v>
      </c>
      <c r="I314" s="43" t="s">
        <v>164</v>
      </c>
      <c r="J314" s="43" t="s">
        <v>604</v>
      </c>
      <c r="K314" s="43" t="s">
        <v>35</v>
      </c>
      <c r="L314" s="43" t="s">
        <v>36</v>
      </c>
      <c r="M314" s="43" t="s">
        <v>51</v>
      </c>
      <c r="N314" s="45">
        <v>41180</v>
      </c>
      <c r="O314" s="45">
        <v>42963</v>
      </c>
      <c r="P314" s="45">
        <v>1783</v>
      </c>
      <c r="Q314" s="46">
        <v>30.13</v>
      </c>
      <c r="R314" s="45">
        <v>9202</v>
      </c>
      <c r="S314" s="45">
        <v>9727</v>
      </c>
      <c r="T314" s="45">
        <v>525</v>
      </c>
      <c r="U314" s="46">
        <v>31.4</v>
      </c>
      <c r="V314" s="46">
        <v>0</v>
      </c>
      <c r="W314" s="46">
        <v>61.53</v>
      </c>
      <c r="X314" s="46">
        <v>0</v>
      </c>
      <c r="Y314" s="46">
        <v>61.53</v>
      </c>
      <c r="Z314" s="45">
        <v>24580</v>
      </c>
      <c r="AA314" s="62">
        <f>IFERROR(IF(D314="",AA313,VLOOKUP($F314,'FPO034'!$K$9:$R$251,6,FALSE)),"--")</f>
        <v>5109.0600000000004</v>
      </c>
      <c r="AB314" s="47" t="str">
        <f t="shared" si="5"/>
        <v>--</v>
      </c>
      <c r="AC314" s="51">
        <f>IFERROR(IF(D314="",AC313,VLOOKUP($F314,'FPO034'!$K$9:$R$251,7,FALSE)),"--")</f>
        <v>13430.87</v>
      </c>
      <c r="AD314" s="48">
        <f>IFERROR(IF(D314="",AD313,VLOOKUP($F314,'FPO034'!$K$9:$R$251,4,FALSE)),"--")</f>
        <v>42597.702210640004</v>
      </c>
      <c r="AE314" s="54"/>
    </row>
    <row r="315" spans="1:31" hidden="1" outlineLevel="2">
      <c r="A315" s="43" t="s">
        <v>26</v>
      </c>
      <c r="B315" s="43" t="s">
        <v>27</v>
      </c>
      <c r="C315" s="43" t="s">
        <v>605</v>
      </c>
      <c r="D315" s="43" t="s">
        <v>606</v>
      </c>
      <c r="E315" s="43" t="s">
        <v>584</v>
      </c>
      <c r="F315" s="43" t="s">
        <v>585</v>
      </c>
      <c r="G315" s="43" t="s">
        <v>586</v>
      </c>
      <c r="H315" s="44">
        <v>42408</v>
      </c>
      <c r="I315" s="43"/>
      <c r="J315" s="43" t="s">
        <v>607</v>
      </c>
      <c r="K315" s="43" t="s">
        <v>47</v>
      </c>
      <c r="L315" s="43" t="s">
        <v>36</v>
      </c>
      <c r="M315" s="43" t="s">
        <v>37</v>
      </c>
      <c r="N315" s="45">
        <v>4396</v>
      </c>
      <c r="O315" s="45">
        <v>4396</v>
      </c>
      <c r="P315" s="45">
        <v>0</v>
      </c>
      <c r="Q315" s="46">
        <v>0</v>
      </c>
      <c r="R315" s="45">
        <v>16980</v>
      </c>
      <c r="S315" s="45">
        <v>16980</v>
      </c>
      <c r="T315" s="45">
        <v>0</v>
      </c>
      <c r="U315" s="46">
        <v>0</v>
      </c>
      <c r="V315" s="46">
        <v>0</v>
      </c>
      <c r="W315" s="46">
        <v>0</v>
      </c>
      <c r="X315" s="46">
        <v>0</v>
      </c>
      <c r="Y315" s="46">
        <v>0</v>
      </c>
      <c r="Z315" s="45">
        <v>24580</v>
      </c>
      <c r="AA315" s="62">
        <f>IFERROR(IF(D315="",AA314,VLOOKUP($F315,'FPO034'!$K$9:$R$251,6,FALSE)),"--")</f>
        <v>5109.0600000000004</v>
      </c>
      <c r="AB315" s="47" t="str">
        <f t="shared" si="5"/>
        <v>--</v>
      </c>
      <c r="AC315" s="51">
        <f>IFERROR(IF(D315="",AC314,VLOOKUP($F315,'FPO034'!$K$9:$R$251,7,FALSE)),"--")</f>
        <v>13430.87</v>
      </c>
      <c r="AD315" s="48">
        <f>IFERROR(IF(D315="",AD314,VLOOKUP($F315,'FPO034'!$K$9:$R$251,4,FALSE)),"--")</f>
        <v>42597.702210640004</v>
      </c>
      <c r="AE315" s="54"/>
    </row>
    <row r="316" spans="1:31" hidden="1" outlineLevel="2">
      <c r="A316" s="43" t="s">
        <v>26</v>
      </c>
      <c r="B316" s="43" t="s">
        <v>27</v>
      </c>
      <c r="C316" s="43" t="s">
        <v>608</v>
      </c>
      <c r="D316" s="43" t="s">
        <v>609</v>
      </c>
      <c r="E316" s="43" t="s">
        <v>88</v>
      </c>
      <c r="F316" s="43" t="s">
        <v>585</v>
      </c>
      <c r="G316" s="43" t="s">
        <v>586</v>
      </c>
      <c r="H316" s="44">
        <v>42158</v>
      </c>
      <c r="I316" s="43" t="s">
        <v>90</v>
      </c>
      <c r="J316" s="43" t="s">
        <v>91</v>
      </c>
      <c r="K316" s="43" t="s">
        <v>35</v>
      </c>
      <c r="L316" s="43" t="s">
        <v>36</v>
      </c>
      <c r="M316" s="43" t="s">
        <v>51</v>
      </c>
      <c r="N316" s="45">
        <v>23651</v>
      </c>
      <c r="O316" s="45">
        <v>25465</v>
      </c>
      <c r="P316" s="45">
        <v>1814</v>
      </c>
      <c r="Q316" s="46">
        <v>30.66</v>
      </c>
      <c r="R316" s="45">
        <v>25213</v>
      </c>
      <c r="S316" s="45">
        <v>25884</v>
      </c>
      <c r="T316" s="45">
        <v>671</v>
      </c>
      <c r="U316" s="46">
        <v>40.130000000000003</v>
      </c>
      <c r="V316" s="46">
        <v>0</v>
      </c>
      <c r="W316" s="46">
        <v>70.790000000000006</v>
      </c>
      <c r="X316" s="46">
        <v>0</v>
      </c>
      <c r="Y316" s="46">
        <v>70.790000000000006</v>
      </c>
      <c r="Z316" s="45">
        <v>24580</v>
      </c>
      <c r="AA316" s="62">
        <f>IFERROR(IF(D316="",AA315,VLOOKUP($F316,'FPO034'!$K$9:$R$251,6,FALSE)),"--")</f>
        <v>5109.0600000000004</v>
      </c>
      <c r="AB316" s="47" t="str">
        <f t="shared" si="5"/>
        <v>--</v>
      </c>
      <c r="AC316" s="51">
        <f>IFERROR(IF(D316="",AC315,VLOOKUP($F316,'FPO034'!$K$9:$R$251,7,FALSE)),"--")</f>
        <v>13430.87</v>
      </c>
      <c r="AD316" s="48">
        <f>IFERROR(IF(D316="",AD315,VLOOKUP($F316,'FPO034'!$K$9:$R$251,4,FALSE)),"--")</f>
        <v>42597.702210640004</v>
      </c>
      <c r="AE316" s="54"/>
    </row>
    <row r="317" spans="1:31" outlineLevel="1" collapsed="1">
      <c r="A317" s="43"/>
      <c r="B317" s="43"/>
      <c r="C317" s="43"/>
      <c r="D317" s="43"/>
      <c r="E317" s="43"/>
      <c r="F317" s="60" t="s">
        <v>1368</v>
      </c>
      <c r="G317" s="43"/>
      <c r="H317" s="44"/>
      <c r="I317" s="43"/>
      <c r="J317" s="43"/>
      <c r="K317" s="43"/>
      <c r="L317" s="43"/>
      <c r="M317" s="43"/>
      <c r="N317" s="45"/>
      <c r="O317" s="45"/>
      <c r="P317" s="45"/>
      <c r="Q317" s="46"/>
      <c r="R317" s="45"/>
      <c r="S317" s="45"/>
      <c r="T317" s="45"/>
      <c r="U317" s="46"/>
      <c r="V317" s="46"/>
      <c r="W317" s="46"/>
      <c r="X317" s="46"/>
      <c r="Y317" s="46">
        <f>SUBTOTAL(9,Y304:Y316)</f>
        <v>374.73</v>
      </c>
      <c r="Z317" s="45"/>
      <c r="AA317" s="62">
        <f>IFERROR(IF(D317="",AA316,VLOOKUP($F317,'FPO034'!$K$9:$R$251,6,FALSE)),"--")</f>
        <v>5109.0600000000004</v>
      </c>
      <c r="AB317" s="47" t="str">
        <f t="shared" si="5"/>
        <v>--</v>
      </c>
      <c r="AC317" s="51">
        <f>IFERROR(IF(D317="",AC316,VLOOKUP($F317,'FPO034'!$K$9:$R$251,7,FALSE)),"--")</f>
        <v>13430.87</v>
      </c>
      <c r="AD317" s="48">
        <f>IFERROR(IF(D317="",AD316,VLOOKUP($F317,'FPO034'!$K$9:$R$251,4,FALSE)),"--")</f>
        <v>42597.702210640004</v>
      </c>
      <c r="AE317" s="54"/>
    </row>
    <row r="318" spans="1:31" hidden="1" outlineLevel="2">
      <c r="A318" s="43" t="s">
        <v>26</v>
      </c>
      <c r="B318" s="43" t="s">
        <v>27</v>
      </c>
      <c r="C318" s="43" t="s">
        <v>140</v>
      </c>
      <c r="D318" s="43" t="s">
        <v>610</v>
      </c>
      <c r="E318" s="43" t="s">
        <v>611</v>
      </c>
      <c r="F318" s="43" t="s">
        <v>612</v>
      </c>
      <c r="G318" s="43" t="s">
        <v>613</v>
      </c>
      <c r="H318" s="44">
        <v>42359</v>
      </c>
      <c r="I318" s="43" t="s">
        <v>164</v>
      </c>
      <c r="J318" s="43" t="s">
        <v>327</v>
      </c>
      <c r="K318" s="43" t="s">
        <v>35</v>
      </c>
      <c r="L318" s="43" t="s">
        <v>36</v>
      </c>
      <c r="M318" s="43" t="s">
        <v>51</v>
      </c>
      <c r="N318" s="45">
        <v>1038</v>
      </c>
      <c r="O318" s="45">
        <v>1372</v>
      </c>
      <c r="P318" s="45">
        <v>334</v>
      </c>
      <c r="Q318" s="46">
        <v>5.64</v>
      </c>
      <c r="R318" s="45">
        <v>3899</v>
      </c>
      <c r="S318" s="45">
        <v>4161</v>
      </c>
      <c r="T318" s="45">
        <v>262</v>
      </c>
      <c r="U318" s="46">
        <v>15.67</v>
      </c>
      <c r="V318" s="46">
        <v>0</v>
      </c>
      <c r="W318" s="46">
        <v>21.31</v>
      </c>
      <c r="X318" s="46">
        <v>0</v>
      </c>
      <c r="Y318" s="46">
        <v>21.31</v>
      </c>
      <c r="Z318" s="45">
        <v>24580</v>
      </c>
      <c r="AA318" s="62">
        <f>IFERROR(IF(D318="",AA317,VLOOKUP($F318,'FPO034'!$K$9:$R$251,6,FALSE)),"--")</f>
        <v>71.180000000000007</v>
      </c>
      <c r="AB318" s="47" t="str">
        <f t="shared" si="5"/>
        <v>--</v>
      </c>
      <c r="AC318" s="51">
        <f>IFERROR(IF(D318="",AC317,VLOOKUP($F318,'FPO034'!$K$9:$R$251,7,FALSE)),"--")</f>
        <v>306.98</v>
      </c>
      <c r="AD318" s="48">
        <f>IFERROR(IF(D318="",AD317,VLOOKUP($F318,'FPO034'!$K$9:$R$251,4,FALSE)),"--")</f>
        <v>42607.419652769997</v>
      </c>
      <c r="AE318" s="54"/>
    </row>
    <row r="319" spans="1:31" outlineLevel="1" collapsed="1">
      <c r="A319" s="43"/>
      <c r="B319" s="43"/>
      <c r="C319" s="43"/>
      <c r="D319" s="43"/>
      <c r="E319" s="43"/>
      <c r="F319" s="60" t="s">
        <v>1369</v>
      </c>
      <c r="G319" s="43"/>
      <c r="H319" s="44"/>
      <c r="I319" s="43"/>
      <c r="J319" s="43"/>
      <c r="K319" s="43"/>
      <c r="L319" s="43"/>
      <c r="M319" s="43"/>
      <c r="N319" s="45"/>
      <c r="O319" s="45"/>
      <c r="P319" s="45"/>
      <c r="Q319" s="46"/>
      <c r="R319" s="45"/>
      <c r="S319" s="45"/>
      <c r="T319" s="45"/>
      <c r="U319" s="46"/>
      <c r="V319" s="46"/>
      <c r="W319" s="46"/>
      <c r="X319" s="46"/>
      <c r="Y319" s="46">
        <f>SUBTOTAL(9,Y318:Y318)</f>
        <v>21.31</v>
      </c>
      <c r="Z319" s="45"/>
      <c r="AA319" s="62">
        <f>IFERROR(IF(D319="",AA318,VLOOKUP($F319,'FPO034'!$K$9:$R$251,6,FALSE)),"--")</f>
        <v>71.180000000000007</v>
      </c>
      <c r="AB319" s="47" t="str">
        <f t="shared" si="5"/>
        <v>--</v>
      </c>
      <c r="AC319" s="51">
        <f>IFERROR(IF(D319="",AC318,VLOOKUP($F319,'FPO034'!$K$9:$R$251,7,FALSE)),"--")</f>
        <v>306.98</v>
      </c>
      <c r="AD319" s="48">
        <f>IFERROR(IF(D319="",AD318,VLOOKUP($F319,'FPO034'!$K$9:$R$251,4,FALSE)),"--")</f>
        <v>42607.419652769997</v>
      </c>
      <c r="AE319" s="54"/>
    </row>
    <row r="320" spans="1:31" hidden="1" outlineLevel="2">
      <c r="A320" s="43" t="s">
        <v>26</v>
      </c>
      <c r="B320" s="43" t="s">
        <v>27</v>
      </c>
      <c r="C320" s="43" t="s">
        <v>55</v>
      </c>
      <c r="D320" s="43" t="s">
        <v>614</v>
      </c>
      <c r="E320" s="43" t="s">
        <v>615</v>
      </c>
      <c r="F320" s="43" t="s">
        <v>616</v>
      </c>
      <c r="G320" s="43" t="s">
        <v>617</v>
      </c>
      <c r="H320" s="44">
        <v>42360</v>
      </c>
      <c r="I320" s="43" t="s">
        <v>164</v>
      </c>
      <c r="J320" s="43" t="s">
        <v>63</v>
      </c>
      <c r="K320" s="43" t="s">
        <v>35</v>
      </c>
      <c r="L320" s="43" t="s">
        <v>36</v>
      </c>
      <c r="M320" s="43" t="s">
        <v>59</v>
      </c>
      <c r="N320" s="45">
        <v>49540</v>
      </c>
      <c r="O320" s="45">
        <v>52402</v>
      </c>
      <c r="P320" s="45">
        <v>2862</v>
      </c>
      <c r="Q320" s="46">
        <v>48.37</v>
      </c>
      <c r="R320" s="45">
        <v>0</v>
      </c>
      <c r="S320" s="45">
        <v>0</v>
      </c>
      <c r="T320" s="45">
        <v>0</v>
      </c>
      <c r="U320" s="46">
        <v>0</v>
      </c>
      <c r="V320" s="46">
        <v>0</v>
      </c>
      <c r="W320" s="46">
        <v>48.37</v>
      </c>
      <c r="X320" s="46">
        <v>0</v>
      </c>
      <c r="Y320" s="46">
        <v>48.37</v>
      </c>
      <c r="Z320" s="45">
        <v>24580</v>
      </c>
      <c r="AA320" s="62">
        <f>IFERROR(IF(D320="",AA319,VLOOKUP($F320,'FPO034'!$K$9:$R$251,6,FALSE)),"--")</f>
        <v>10.68</v>
      </c>
      <c r="AB320" s="47" t="str">
        <f t="shared" si="5"/>
        <v>Yes</v>
      </c>
      <c r="AC320" s="51">
        <f>IFERROR(IF(D320="",AC319,VLOOKUP($F320,'FPO034'!$K$9:$R$251,7,FALSE)),"--")</f>
        <v>784.08</v>
      </c>
      <c r="AD320" s="48">
        <f>IFERROR(IF(D320="",AD319,VLOOKUP($F320,'FPO034'!$K$9:$R$251,4,FALSE)),"--")</f>
        <v>42626.529305550001</v>
      </c>
      <c r="AE320" s="54"/>
    </row>
    <row r="321" spans="1:31" outlineLevel="1" collapsed="1">
      <c r="A321" s="43"/>
      <c r="B321" s="43"/>
      <c r="C321" s="43"/>
      <c r="D321" s="43"/>
      <c r="E321" s="43"/>
      <c r="F321" s="60" t="s">
        <v>1370</v>
      </c>
      <c r="G321" s="43"/>
      <c r="H321" s="44"/>
      <c r="I321" s="43"/>
      <c r="J321" s="43"/>
      <c r="K321" s="43"/>
      <c r="L321" s="43"/>
      <c r="M321" s="43"/>
      <c r="N321" s="45"/>
      <c r="O321" s="45"/>
      <c r="P321" s="45"/>
      <c r="Q321" s="46"/>
      <c r="R321" s="45"/>
      <c r="S321" s="45"/>
      <c r="T321" s="45"/>
      <c r="U321" s="46"/>
      <c r="V321" s="46"/>
      <c r="W321" s="46"/>
      <c r="X321" s="46"/>
      <c r="Y321" s="46">
        <f>SUBTOTAL(9,Y320:Y320)</f>
        <v>48.37</v>
      </c>
      <c r="Z321" s="45"/>
      <c r="AA321" s="62">
        <f>IFERROR(IF(D321="",AA320,VLOOKUP($F321,'FPO034'!$K$9:$R$251,6,FALSE)),"--")</f>
        <v>10.68</v>
      </c>
      <c r="AB321" s="47" t="str">
        <f t="shared" si="5"/>
        <v>Yes</v>
      </c>
      <c r="AC321" s="51">
        <f>IFERROR(IF(D321="",AC320,VLOOKUP($F321,'FPO034'!$K$9:$R$251,7,FALSE)),"--")</f>
        <v>784.08</v>
      </c>
      <c r="AD321" s="48">
        <f>IFERROR(IF(D321="",AD320,VLOOKUP($F321,'FPO034'!$K$9:$R$251,4,FALSE)),"--")</f>
        <v>42626.529305550001</v>
      </c>
      <c r="AE321" s="54"/>
    </row>
    <row r="322" spans="1:31" hidden="1" outlineLevel="2">
      <c r="A322" s="43" t="s">
        <v>26</v>
      </c>
      <c r="B322" s="43" t="s">
        <v>27</v>
      </c>
      <c r="C322" s="43" t="s">
        <v>618</v>
      </c>
      <c r="D322" s="43" t="s">
        <v>619</v>
      </c>
      <c r="E322" s="43" t="s">
        <v>122</v>
      </c>
      <c r="F322" s="43" t="s">
        <v>620</v>
      </c>
      <c r="G322" s="43" t="s">
        <v>621</v>
      </c>
      <c r="H322" s="44">
        <v>42195</v>
      </c>
      <c r="I322" s="43" t="s">
        <v>622</v>
      </c>
      <c r="J322" s="43" t="s">
        <v>104</v>
      </c>
      <c r="K322" s="43" t="s">
        <v>35</v>
      </c>
      <c r="L322" s="43" t="s">
        <v>36</v>
      </c>
      <c r="M322" s="43" t="s">
        <v>42</v>
      </c>
      <c r="N322" s="45">
        <v>32571</v>
      </c>
      <c r="O322" s="45">
        <v>38266</v>
      </c>
      <c r="P322" s="45">
        <v>5695</v>
      </c>
      <c r="Q322" s="46">
        <v>96.25</v>
      </c>
      <c r="R322" s="45">
        <v>11529</v>
      </c>
      <c r="S322" s="45">
        <v>14970</v>
      </c>
      <c r="T322" s="45">
        <v>3441</v>
      </c>
      <c r="U322" s="46">
        <v>205.77</v>
      </c>
      <c r="V322" s="46">
        <v>0</v>
      </c>
      <c r="W322" s="46">
        <v>302.02</v>
      </c>
      <c r="X322" s="46">
        <v>0</v>
      </c>
      <c r="Y322" s="46">
        <v>302.02</v>
      </c>
      <c r="Z322" s="45">
        <v>24580</v>
      </c>
      <c r="AA322" s="62">
        <f>IFERROR(IF(D322="",AA321,VLOOKUP($F322,'FPO034'!$K$9:$R$251,6,FALSE)),"--")</f>
        <v>674.47</v>
      </c>
      <c r="AB322" s="47" t="str">
        <f t="shared" ref="AB322:AB385" si="6">IF(Y322="--","--",IF(Y322&gt;AA322,"Yes","--"))</f>
        <v>--</v>
      </c>
      <c r="AC322" s="51">
        <f>IFERROR(IF(D322="",AC321,VLOOKUP($F322,'FPO034'!$K$9:$R$251,7,FALSE)),"--")</f>
        <v>2271.38</v>
      </c>
      <c r="AD322" s="48">
        <f>IFERROR(IF(D322="",AD321,VLOOKUP($F322,'FPO034'!$K$9:$R$251,4,FALSE)),"--")</f>
        <v>42635.416932870001</v>
      </c>
      <c r="AE322" s="54"/>
    </row>
    <row r="323" spans="1:31" outlineLevel="1" collapsed="1">
      <c r="A323" s="43"/>
      <c r="B323" s="43"/>
      <c r="C323" s="43"/>
      <c r="D323" s="43"/>
      <c r="E323" s="43"/>
      <c r="F323" s="60" t="s">
        <v>1371</v>
      </c>
      <c r="G323" s="43"/>
      <c r="H323" s="44"/>
      <c r="I323" s="43"/>
      <c r="J323" s="43"/>
      <c r="K323" s="43"/>
      <c r="L323" s="43"/>
      <c r="M323" s="43"/>
      <c r="N323" s="45"/>
      <c r="O323" s="45"/>
      <c r="P323" s="45"/>
      <c r="Q323" s="46"/>
      <c r="R323" s="45"/>
      <c r="S323" s="45"/>
      <c r="T323" s="45"/>
      <c r="U323" s="46"/>
      <c r="V323" s="46"/>
      <c r="W323" s="46"/>
      <c r="X323" s="46"/>
      <c r="Y323" s="46">
        <f>SUBTOTAL(9,Y322:Y322)</f>
        <v>302.02</v>
      </c>
      <c r="Z323" s="45"/>
      <c r="AA323" s="62">
        <f>IFERROR(IF(D323="",AA322,VLOOKUP($F323,'FPO034'!$K$9:$R$251,6,FALSE)),"--")</f>
        <v>674.47</v>
      </c>
      <c r="AB323" s="47" t="str">
        <f t="shared" si="6"/>
        <v>--</v>
      </c>
      <c r="AC323" s="51">
        <f>IFERROR(IF(D323="",AC322,VLOOKUP($F323,'FPO034'!$K$9:$R$251,7,FALSE)),"--")</f>
        <v>2271.38</v>
      </c>
      <c r="AD323" s="48">
        <f>IFERROR(IF(D323="",AD322,VLOOKUP($F323,'FPO034'!$K$9:$R$251,4,FALSE)),"--")</f>
        <v>42635.416932870001</v>
      </c>
      <c r="AE323" s="54"/>
    </row>
    <row r="324" spans="1:31" hidden="1" outlineLevel="2">
      <c r="A324" s="43" t="s">
        <v>26</v>
      </c>
      <c r="B324" s="43" t="s">
        <v>27</v>
      </c>
      <c r="C324" s="43" t="s">
        <v>623</v>
      </c>
      <c r="D324" s="43" t="s">
        <v>624</v>
      </c>
      <c r="E324" s="43" t="s">
        <v>625</v>
      </c>
      <c r="F324" s="43" t="s">
        <v>626</v>
      </c>
      <c r="G324" s="43" t="s">
        <v>627</v>
      </c>
      <c r="H324" s="44">
        <v>42430</v>
      </c>
      <c r="I324" s="43" t="s">
        <v>628</v>
      </c>
      <c r="J324" s="43" t="s">
        <v>629</v>
      </c>
      <c r="K324" s="43" t="s">
        <v>35</v>
      </c>
      <c r="L324" s="43" t="s">
        <v>36</v>
      </c>
      <c r="M324" s="43" t="s">
        <v>42</v>
      </c>
      <c r="N324" s="45">
        <v>77732</v>
      </c>
      <c r="O324" s="45">
        <v>82289</v>
      </c>
      <c r="P324" s="45">
        <v>4557</v>
      </c>
      <c r="Q324" s="46">
        <v>77.010000000000005</v>
      </c>
      <c r="R324" s="45">
        <v>89566</v>
      </c>
      <c r="S324" s="45">
        <v>98189</v>
      </c>
      <c r="T324" s="45">
        <v>8623</v>
      </c>
      <c r="U324" s="46">
        <v>515.66</v>
      </c>
      <c r="V324" s="46">
        <v>0</v>
      </c>
      <c r="W324" s="46">
        <v>592.66999999999996</v>
      </c>
      <c r="X324" s="46">
        <v>0</v>
      </c>
      <c r="Y324" s="46">
        <v>592.66999999999996</v>
      </c>
      <c r="Z324" s="45">
        <v>24580</v>
      </c>
      <c r="AA324" s="62">
        <f>IFERROR(IF(D324="",AA323,VLOOKUP($F324,'FPO034'!$K$9:$R$251,6,FALSE)),"--")</f>
        <v>654.66999999999996</v>
      </c>
      <c r="AB324" s="47" t="str">
        <f t="shared" si="6"/>
        <v>--</v>
      </c>
      <c r="AC324" s="51">
        <f>IFERROR(IF(D324="",AC323,VLOOKUP($F324,'FPO034'!$K$9:$R$251,7,FALSE)),"--")</f>
        <v>2401</v>
      </c>
      <c r="AD324" s="48">
        <f>IFERROR(IF(D324="",AD323,VLOOKUP($F324,'FPO034'!$K$9:$R$251,4,FALSE)),"--")</f>
        <v>42647.507222220003</v>
      </c>
      <c r="AE324" s="54"/>
    </row>
    <row r="325" spans="1:31" outlineLevel="1" collapsed="1">
      <c r="A325" s="43"/>
      <c r="B325" s="43"/>
      <c r="C325" s="43"/>
      <c r="D325" s="43"/>
      <c r="E325" s="43"/>
      <c r="F325" s="60" t="s">
        <v>1372</v>
      </c>
      <c r="G325" s="43"/>
      <c r="H325" s="44"/>
      <c r="I325" s="43"/>
      <c r="J325" s="43"/>
      <c r="K325" s="43"/>
      <c r="L325" s="43"/>
      <c r="M325" s="43"/>
      <c r="N325" s="45"/>
      <c r="O325" s="45"/>
      <c r="P325" s="45"/>
      <c r="Q325" s="46"/>
      <c r="R325" s="45"/>
      <c r="S325" s="45"/>
      <c r="T325" s="45"/>
      <c r="U325" s="46"/>
      <c r="V325" s="46"/>
      <c r="W325" s="46"/>
      <c r="X325" s="46"/>
      <c r="Y325" s="46">
        <f>SUBTOTAL(9,Y324:Y324)</f>
        <v>592.66999999999996</v>
      </c>
      <c r="Z325" s="45"/>
      <c r="AA325" s="62">
        <f>IFERROR(IF(D325="",AA324,VLOOKUP($F325,'FPO034'!$K$9:$R$251,6,FALSE)),"--")</f>
        <v>654.66999999999996</v>
      </c>
      <c r="AB325" s="47" t="str">
        <f t="shared" si="6"/>
        <v>--</v>
      </c>
      <c r="AC325" s="51">
        <f>IFERROR(IF(D325="",AC324,VLOOKUP($F325,'FPO034'!$K$9:$R$251,7,FALSE)),"--")</f>
        <v>2401</v>
      </c>
      <c r="AD325" s="48">
        <f>IFERROR(IF(D325="",AD324,VLOOKUP($F325,'FPO034'!$K$9:$R$251,4,FALSE)),"--")</f>
        <v>42647.507222220003</v>
      </c>
      <c r="AE325" s="54"/>
    </row>
    <row r="326" spans="1:31" hidden="1" outlineLevel="2">
      <c r="A326" s="43" t="s">
        <v>26</v>
      </c>
      <c r="B326" s="43" t="s">
        <v>27</v>
      </c>
      <c r="C326" s="43" t="s">
        <v>98</v>
      </c>
      <c r="D326" s="43" t="s">
        <v>630</v>
      </c>
      <c r="E326" s="43" t="s">
        <v>631</v>
      </c>
      <c r="F326" s="43" t="s">
        <v>632</v>
      </c>
      <c r="G326" s="43" t="s">
        <v>633</v>
      </c>
      <c r="H326" s="44">
        <v>42284</v>
      </c>
      <c r="I326" s="43" t="s">
        <v>164</v>
      </c>
      <c r="J326" s="43" t="s">
        <v>634</v>
      </c>
      <c r="K326" s="43" t="s">
        <v>35</v>
      </c>
      <c r="L326" s="43" t="s">
        <v>36</v>
      </c>
      <c r="M326" s="43" t="s">
        <v>635</v>
      </c>
      <c r="N326" s="45">
        <v>58284</v>
      </c>
      <c r="O326" s="45">
        <v>65638</v>
      </c>
      <c r="P326" s="45">
        <v>7354</v>
      </c>
      <c r="Q326" s="46">
        <v>124.28</v>
      </c>
      <c r="R326" s="45">
        <v>4273</v>
      </c>
      <c r="S326" s="45">
        <v>5054</v>
      </c>
      <c r="T326" s="45">
        <v>781</v>
      </c>
      <c r="U326" s="46">
        <v>46.7</v>
      </c>
      <c r="V326" s="46">
        <v>0</v>
      </c>
      <c r="W326" s="46">
        <v>170.98</v>
      </c>
      <c r="X326" s="46">
        <v>0</v>
      </c>
      <c r="Y326" s="46">
        <v>170.98</v>
      </c>
      <c r="Z326" s="45">
        <v>24580</v>
      </c>
      <c r="AA326" s="62">
        <f>IFERROR(IF(D326="",AA325,VLOOKUP($F326,'FPO034'!$K$9:$R$251,6,FALSE)),"--")</f>
        <v>1064.5</v>
      </c>
      <c r="AB326" s="47" t="str">
        <f t="shared" si="6"/>
        <v>--</v>
      </c>
      <c r="AC326" s="51">
        <f>IFERROR(IF(D326="",AC325,VLOOKUP($F326,'FPO034'!$K$9:$R$251,7,FALSE)),"--")</f>
        <v>2301</v>
      </c>
      <c r="AD326" s="48">
        <f>IFERROR(IF(D326="",AD325,VLOOKUP($F326,'FPO034'!$K$9:$R$251,4,FALSE)),"--")</f>
        <v>42648.380497680002</v>
      </c>
      <c r="AE326" s="54"/>
    </row>
    <row r="327" spans="1:31" outlineLevel="1" collapsed="1">
      <c r="A327" s="43"/>
      <c r="B327" s="43"/>
      <c r="C327" s="43"/>
      <c r="D327" s="43"/>
      <c r="E327" s="43"/>
      <c r="F327" s="60" t="s">
        <v>1373</v>
      </c>
      <c r="G327" s="43"/>
      <c r="H327" s="44"/>
      <c r="I327" s="43"/>
      <c r="J327" s="43"/>
      <c r="K327" s="43"/>
      <c r="L327" s="43"/>
      <c r="M327" s="43"/>
      <c r="N327" s="45"/>
      <c r="O327" s="45"/>
      <c r="P327" s="45"/>
      <c r="Q327" s="46"/>
      <c r="R327" s="45"/>
      <c r="S327" s="45"/>
      <c r="T327" s="45"/>
      <c r="U327" s="46"/>
      <c r="V327" s="46"/>
      <c r="W327" s="46"/>
      <c r="X327" s="46"/>
      <c r="Y327" s="46">
        <f>SUBTOTAL(9,Y326:Y326)</f>
        <v>170.98</v>
      </c>
      <c r="Z327" s="45"/>
      <c r="AA327" s="62">
        <f>IFERROR(IF(D327="",AA326,VLOOKUP($F327,'FPO034'!$K$9:$R$251,6,FALSE)),"--")</f>
        <v>1064.5</v>
      </c>
      <c r="AB327" s="47" t="str">
        <f t="shared" si="6"/>
        <v>--</v>
      </c>
      <c r="AC327" s="51">
        <f>IFERROR(IF(D327="",AC326,VLOOKUP($F327,'FPO034'!$K$9:$R$251,7,FALSE)),"--")</f>
        <v>2301</v>
      </c>
      <c r="AD327" s="48">
        <f>IFERROR(IF(D327="",AD326,VLOOKUP($F327,'FPO034'!$K$9:$R$251,4,FALSE)),"--")</f>
        <v>42648.380497680002</v>
      </c>
      <c r="AE327" s="54"/>
    </row>
    <row r="328" spans="1:31" hidden="1" outlineLevel="2">
      <c r="A328" s="43" t="s">
        <v>26</v>
      </c>
      <c r="B328" s="43" t="s">
        <v>27</v>
      </c>
      <c r="C328" s="43" t="s">
        <v>55</v>
      </c>
      <c r="D328" s="43" t="s">
        <v>636</v>
      </c>
      <c r="E328" s="43" t="s">
        <v>126</v>
      </c>
      <c r="F328" s="43" t="s">
        <v>637</v>
      </c>
      <c r="G328" s="43" t="s">
        <v>638</v>
      </c>
      <c r="H328" s="44">
        <v>42501</v>
      </c>
      <c r="I328" s="43" t="s">
        <v>50</v>
      </c>
      <c r="J328" s="43" t="s">
        <v>54</v>
      </c>
      <c r="K328" s="43" t="s">
        <v>35</v>
      </c>
      <c r="L328" s="43" t="s">
        <v>36</v>
      </c>
      <c r="M328" s="43" t="s">
        <v>51</v>
      </c>
      <c r="N328" s="45">
        <v>54038</v>
      </c>
      <c r="O328" s="45">
        <v>66252</v>
      </c>
      <c r="P328" s="45">
        <v>12214</v>
      </c>
      <c r="Q328" s="46">
        <v>206.42</v>
      </c>
      <c r="R328" s="45">
        <v>1</v>
      </c>
      <c r="S328" s="45">
        <v>1</v>
      </c>
      <c r="T328" s="45">
        <v>0</v>
      </c>
      <c r="U328" s="46">
        <v>0</v>
      </c>
      <c r="V328" s="46">
        <v>0</v>
      </c>
      <c r="W328" s="46">
        <v>206.42</v>
      </c>
      <c r="X328" s="46">
        <v>0</v>
      </c>
      <c r="Y328" s="46">
        <v>206.42</v>
      </c>
      <c r="Z328" s="45">
        <v>24580</v>
      </c>
      <c r="AA328" s="62">
        <f>IFERROR(IF(D328="",AA327,VLOOKUP($F328,'FPO034'!$K$9:$R$251,6,FALSE)),"--")</f>
        <v>1442.01</v>
      </c>
      <c r="AB328" s="47" t="str">
        <f t="shared" si="6"/>
        <v>--</v>
      </c>
      <c r="AC328" s="51">
        <f>IFERROR(IF(D328="",AC327,VLOOKUP($F328,'FPO034'!$K$9:$R$251,7,FALSE)),"--")</f>
        <v>1750</v>
      </c>
      <c r="AD328" s="48">
        <f>IFERROR(IF(D328="",AD327,VLOOKUP($F328,'FPO034'!$K$9:$R$251,4,FALSE)),"--")</f>
        <v>42655.439548609997</v>
      </c>
      <c r="AE328" s="54"/>
    </row>
    <row r="329" spans="1:31" outlineLevel="1" collapsed="1">
      <c r="A329" s="43"/>
      <c r="B329" s="43"/>
      <c r="C329" s="43"/>
      <c r="D329" s="43"/>
      <c r="E329" s="43"/>
      <c r="F329" s="60" t="s">
        <v>1374</v>
      </c>
      <c r="G329" s="43"/>
      <c r="H329" s="44"/>
      <c r="I329" s="43"/>
      <c r="J329" s="43"/>
      <c r="K329" s="43"/>
      <c r="L329" s="43"/>
      <c r="M329" s="43"/>
      <c r="N329" s="45"/>
      <c r="O329" s="45"/>
      <c r="P329" s="45"/>
      <c r="Q329" s="46"/>
      <c r="R329" s="45"/>
      <c r="S329" s="45"/>
      <c r="T329" s="45"/>
      <c r="U329" s="46"/>
      <c r="V329" s="46"/>
      <c r="W329" s="46"/>
      <c r="X329" s="46"/>
      <c r="Y329" s="46">
        <f>SUBTOTAL(9,Y328:Y328)</f>
        <v>206.42</v>
      </c>
      <c r="Z329" s="45"/>
      <c r="AA329" s="62">
        <f>IFERROR(IF(D329="",AA328,VLOOKUP($F329,'FPO034'!$K$9:$R$251,6,FALSE)),"--")</f>
        <v>1442.01</v>
      </c>
      <c r="AB329" s="47" t="str">
        <f t="shared" si="6"/>
        <v>--</v>
      </c>
      <c r="AC329" s="51">
        <f>IFERROR(IF(D329="",AC328,VLOOKUP($F329,'FPO034'!$K$9:$R$251,7,FALSE)),"--")</f>
        <v>1750</v>
      </c>
      <c r="AD329" s="48">
        <f>IFERROR(IF(D329="",AD328,VLOOKUP($F329,'FPO034'!$K$9:$R$251,4,FALSE)),"--")</f>
        <v>42655.439548609997</v>
      </c>
      <c r="AE329" s="54"/>
    </row>
    <row r="330" spans="1:31" hidden="1" outlineLevel="2">
      <c r="A330" s="43" t="s">
        <v>26</v>
      </c>
      <c r="B330" s="43" t="s">
        <v>27</v>
      </c>
      <c r="C330" s="43" t="s">
        <v>140</v>
      </c>
      <c r="D330" s="43" t="s">
        <v>639</v>
      </c>
      <c r="E330" s="43" t="s">
        <v>640</v>
      </c>
      <c r="F330" s="43" t="s">
        <v>641</v>
      </c>
      <c r="G330" s="43" t="s">
        <v>642</v>
      </c>
      <c r="H330" s="44">
        <v>42606</v>
      </c>
      <c r="I330" s="43" t="s">
        <v>50</v>
      </c>
      <c r="J330" s="43" t="s">
        <v>643</v>
      </c>
      <c r="K330" s="43" t="s">
        <v>35</v>
      </c>
      <c r="L330" s="43" t="s">
        <v>36</v>
      </c>
      <c r="M330" s="43" t="s">
        <v>51</v>
      </c>
      <c r="N330" s="45">
        <v>9303</v>
      </c>
      <c r="O330" s="45">
        <v>12765</v>
      </c>
      <c r="P330" s="45">
        <v>3462</v>
      </c>
      <c r="Q330" s="46">
        <v>58.51</v>
      </c>
      <c r="R330" s="45">
        <v>7936</v>
      </c>
      <c r="S330" s="45">
        <v>9917</v>
      </c>
      <c r="T330" s="45">
        <v>1981</v>
      </c>
      <c r="U330" s="46">
        <v>118.46</v>
      </c>
      <c r="V330" s="46">
        <v>0</v>
      </c>
      <c r="W330" s="46">
        <v>176.97</v>
      </c>
      <c r="X330" s="46">
        <v>0</v>
      </c>
      <c r="Y330" s="46">
        <v>176.97</v>
      </c>
      <c r="Z330" s="45">
        <v>24580</v>
      </c>
      <c r="AA330" s="62">
        <f>IFERROR(IF(D330="",AA329,VLOOKUP($F330,'FPO034'!$K$9:$R$251,6,FALSE)),"--")</f>
        <v>12222</v>
      </c>
      <c r="AB330" s="47" t="str">
        <f t="shared" si="6"/>
        <v>--</v>
      </c>
      <c r="AC330" s="51">
        <f>IFERROR(IF(D330="",AC329,VLOOKUP($F330,'FPO034'!$K$9:$R$251,7,FALSE)),"--")</f>
        <v>12222</v>
      </c>
      <c r="AD330" s="48">
        <f>IFERROR(IF(D330="",AD329,VLOOKUP($F330,'FPO034'!$K$9:$R$251,4,FALSE)),"--")</f>
        <v>42656.438356480001</v>
      </c>
      <c r="AE330" s="54"/>
    </row>
    <row r="331" spans="1:31" hidden="1" outlineLevel="2">
      <c r="A331" s="43" t="s">
        <v>26</v>
      </c>
      <c r="B331" s="43" t="s">
        <v>27</v>
      </c>
      <c r="C331" s="43" t="s">
        <v>55</v>
      </c>
      <c r="D331" s="43" t="s">
        <v>644</v>
      </c>
      <c r="E331" s="43" t="s">
        <v>640</v>
      </c>
      <c r="F331" s="43" t="s">
        <v>641</v>
      </c>
      <c r="G331" s="43" t="s">
        <v>642</v>
      </c>
      <c r="H331" s="44">
        <v>42613</v>
      </c>
      <c r="I331" s="43" t="s">
        <v>50</v>
      </c>
      <c r="J331" s="43" t="s">
        <v>643</v>
      </c>
      <c r="K331" s="43" t="s">
        <v>35</v>
      </c>
      <c r="L331" s="43" t="s">
        <v>36</v>
      </c>
      <c r="M331" s="43" t="s">
        <v>51</v>
      </c>
      <c r="N331" s="45">
        <v>9116</v>
      </c>
      <c r="O331" s="45">
        <v>11131</v>
      </c>
      <c r="P331" s="45">
        <v>2015</v>
      </c>
      <c r="Q331" s="46">
        <v>34.049999999999997</v>
      </c>
      <c r="R331" s="45">
        <v>0</v>
      </c>
      <c r="S331" s="45">
        <v>0</v>
      </c>
      <c r="T331" s="45">
        <v>0</v>
      </c>
      <c r="U331" s="46">
        <v>0</v>
      </c>
      <c r="V331" s="46">
        <v>0</v>
      </c>
      <c r="W331" s="46">
        <v>34.049999999999997</v>
      </c>
      <c r="X331" s="46">
        <v>0</v>
      </c>
      <c r="Y331" s="46">
        <v>34.049999999999997</v>
      </c>
      <c r="Z331" s="45">
        <v>24580</v>
      </c>
      <c r="AA331" s="62">
        <f>IFERROR(IF(D331="",AA330,VLOOKUP($F331,'FPO034'!$K$9:$R$251,6,FALSE)),"--")</f>
        <v>12222</v>
      </c>
      <c r="AB331" s="47" t="str">
        <f t="shared" si="6"/>
        <v>--</v>
      </c>
      <c r="AC331" s="51">
        <f>IFERROR(IF(D331="",AC330,VLOOKUP($F331,'FPO034'!$K$9:$R$251,7,FALSE)),"--")</f>
        <v>12222</v>
      </c>
      <c r="AD331" s="48">
        <f>IFERROR(IF(D331="",AD330,VLOOKUP($F331,'FPO034'!$K$9:$R$251,4,FALSE)),"--")</f>
        <v>42656.438356480001</v>
      </c>
      <c r="AE331" s="54"/>
    </row>
    <row r="332" spans="1:31" hidden="1" outlineLevel="2">
      <c r="A332" s="43" t="s">
        <v>26</v>
      </c>
      <c r="B332" s="43" t="s">
        <v>27</v>
      </c>
      <c r="C332" s="43" t="s">
        <v>48</v>
      </c>
      <c r="D332" s="43" t="s">
        <v>645</v>
      </c>
      <c r="E332" s="43" t="s">
        <v>640</v>
      </c>
      <c r="F332" s="43" t="s">
        <v>641</v>
      </c>
      <c r="G332" s="43" t="s">
        <v>642</v>
      </c>
      <c r="H332" s="44">
        <v>42605</v>
      </c>
      <c r="I332" s="43" t="s">
        <v>50</v>
      </c>
      <c r="J332" s="43" t="s">
        <v>643</v>
      </c>
      <c r="K332" s="43" t="s">
        <v>35</v>
      </c>
      <c r="L332" s="43" t="s">
        <v>36</v>
      </c>
      <c r="M332" s="43" t="s">
        <v>51</v>
      </c>
      <c r="N332" s="45">
        <v>29331</v>
      </c>
      <c r="O332" s="45">
        <v>35790</v>
      </c>
      <c r="P332" s="45">
        <v>6459</v>
      </c>
      <c r="Q332" s="46">
        <v>109.16</v>
      </c>
      <c r="R332" s="45">
        <v>0</v>
      </c>
      <c r="S332" s="45">
        <v>0</v>
      </c>
      <c r="T332" s="45">
        <v>0</v>
      </c>
      <c r="U332" s="46">
        <v>0</v>
      </c>
      <c r="V332" s="46">
        <v>0</v>
      </c>
      <c r="W332" s="46">
        <v>109.16</v>
      </c>
      <c r="X332" s="46">
        <v>0</v>
      </c>
      <c r="Y332" s="46">
        <v>109.16</v>
      </c>
      <c r="Z332" s="45">
        <v>24580</v>
      </c>
      <c r="AA332" s="62">
        <f>IFERROR(IF(D332="",AA331,VLOOKUP($F332,'FPO034'!$K$9:$R$251,6,FALSE)),"--")</f>
        <v>12222</v>
      </c>
      <c r="AB332" s="47" t="str">
        <f t="shared" si="6"/>
        <v>--</v>
      </c>
      <c r="AC332" s="51">
        <f>IFERROR(IF(D332="",AC331,VLOOKUP($F332,'FPO034'!$K$9:$R$251,7,FALSE)),"--")</f>
        <v>12222</v>
      </c>
      <c r="AD332" s="48">
        <f>IFERROR(IF(D332="",AD331,VLOOKUP($F332,'FPO034'!$K$9:$R$251,4,FALSE)),"--")</f>
        <v>42656.438356480001</v>
      </c>
      <c r="AE332" s="54"/>
    </row>
    <row r="333" spans="1:31" hidden="1" outlineLevel="2">
      <c r="A333" s="43" t="s">
        <v>26</v>
      </c>
      <c r="B333" s="43" t="s">
        <v>27</v>
      </c>
      <c r="C333" s="43" t="s">
        <v>55</v>
      </c>
      <c r="D333" s="43" t="s">
        <v>646</v>
      </c>
      <c r="E333" s="43" t="s">
        <v>640</v>
      </c>
      <c r="F333" s="43" t="s">
        <v>641</v>
      </c>
      <c r="G333" s="43" t="s">
        <v>642</v>
      </c>
      <c r="H333" s="44">
        <v>42613</v>
      </c>
      <c r="I333" s="43" t="s">
        <v>50</v>
      </c>
      <c r="J333" s="43" t="s">
        <v>643</v>
      </c>
      <c r="K333" s="43" t="s">
        <v>35</v>
      </c>
      <c r="L333" s="43" t="s">
        <v>36</v>
      </c>
      <c r="M333" s="43" t="s">
        <v>51</v>
      </c>
      <c r="N333" s="45">
        <v>157524</v>
      </c>
      <c r="O333" s="45">
        <v>177002</v>
      </c>
      <c r="P333" s="45">
        <v>19478</v>
      </c>
      <c r="Q333" s="46">
        <v>329.18</v>
      </c>
      <c r="R333" s="45">
        <v>0</v>
      </c>
      <c r="S333" s="45">
        <v>0</v>
      </c>
      <c r="T333" s="45">
        <v>0</v>
      </c>
      <c r="U333" s="46">
        <v>0</v>
      </c>
      <c r="V333" s="46">
        <v>0</v>
      </c>
      <c r="W333" s="46">
        <v>329.18</v>
      </c>
      <c r="X333" s="46">
        <v>0</v>
      </c>
      <c r="Y333" s="46">
        <v>329.18</v>
      </c>
      <c r="Z333" s="45">
        <v>24580</v>
      </c>
      <c r="AA333" s="62">
        <f>IFERROR(IF(D333="",AA332,VLOOKUP($F333,'FPO034'!$K$9:$R$251,6,FALSE)),"--")</f>
        <v>12222</v>
      </c>
      <c r="AB333" s="47" t="str">
        <f t="shared" si="6"/>
        <v>--</v>
      </c>
      <c r="AC333" s="51">
        <f>IFERROR(IF(D333="",AC332,VLOOKUP($F333,'FPO034'!$K$9:$R$251,7,FALSE)),"--")</f>
        <v>12222</v>
      </c>
      <c r="AD333" s="48">
        <f>IFERROR(IF(D333="",AD332,VLOOKUP($F333,'FPO034'!$K$9:$R$251,4,FALSE)),"--")</f>
        <v>42656.438356480001</v>
      </c>
      <c r="AE333" s="54"/>
    </row>
    <row r="334" spans="1:31" hidden="1" outlineLevel="2">
      <c r="A334" s="43" t="s">
        <v>26</v>
      </c>
      <c r="B334" s="43" t="s">
        <v>27</v>
      </c>
      <c r="C334" s="43" t="s">
        <v>98</v>
      </c>
      <c r="D334" s="43" t="s">
        <v>647</v>
      </c>
      <c r="E334" s="43" t="s">
        <v>640</v>
      </c>
      <c r="F334" s="43" t="s">
        <v>641</v>
      </c>
      <c r="G334" s="43" t="s">
        <v>642</v>
      </c>
      <c r="H334" s="44">
        <v>42360</v>
      </c>
      <c r="I334" s="43" t="s">
        <v>164</v>
      </c>
      <c r="J334" s="43" t="s">
        <v>643</v>
      </c>
      <c r="K334" s="43" t="s">
        <v>35</v>
      </c>
      <c r="L334" s="43" t="s">
        <v>36</v>
      </c>
      <c r="M334" s="43" t="s">
        <v>51</v>
      </c>
      <c r="N334" s="45">
        <v>2356</v>
      </c>
      <c r="O334" s="45">
        <v>2579</v>
      </c>
      <c r="P334" s="45">
        <v>223</v>
      </c>
      <c r="Q334" s="46">
        <v>3.77</v>
      </c>
      <c r="R334" s="45">
        <v>6501</v>
      </c>
      <c r="S334" s="45">
        <v>6731</v>
      </c>
      <c r="T334" s="45">
        <v>230</v>
      </c>
      <c r="U334" s="46">
        <v>13.75</v>
      </c>
      <c r="V334" s="46">
        <v>0</v>
      </c>
      <c r="W334" s="46">
        <v>17.52</v>
      </c>
      <c r="X334" s="46">
        <v>0</v>
      </c>
      <c r="Y334" s="46">
        <v>17.52</v>
      </c>
      <c r="Z334" s="45">
        <v>24580</v>
      </c>
      <c r="AA334" s="62">
        <f>IFERROR(IF(D334="",AA333,VLOOKUP($F334,'FPO034'!$K$9:$R$251,6,FALSE)),"--")</f>
        <v>12222</v>
      </c>
      <c r="AB334" s="47" t="str">
        <f t="shared" si="6"/>
        <v>--</v>
      </c>
      <c r="AC334" s="51">
        <f>IFERROR(IF(D334="",AC333,VLOOKUP($F334,'FPO034'!$K$9:$R$251,7,FALSE)),"--")</f>
        <v>12222</v>
      </c>
      <c r="AD334" s="48">
        <f>IFERROR(IF(D334="",AD333,VLOOKUP($F334,'FPO034'!$K$9:$R$251,4,FALSE)),"--")</f>
        <v>42656.438356480001</v>
      </c>
      <c r="AE334" s="54"/>
    </row>
    <row r="335" spans="1:31" hidden="1" outlineLevel="2">
      <c r="A335" s="43" t="s">
        <v>26</v>
      </c>
      <c r="B335" s="43" t="s">
        <v>27</v>
      </c>
      <c r="C335" s="43" t="s">
        <v>55</v>
      </c>
      <c r="D335" s="43" t="s">
        <v>648</v>
      </c>
      <c r="E335" s="43" t="s">
        <v>640</v>
      </c>
      <c r="F335" s="43" t="s">
        <v>641</v>
      </c>
      <c r="G335" s="43" t="s">
        <v>642</v>
      </c>
      <c r="H335" s="44">
        <v>42613</v>
      </c>
      <c r="I335" s="43" t="s">
        <v>50</v>
      </c>
      <c r="J335" s="43" t="s">
        <v>643</v>
      </c>
      <c r="K335" s="43" t="s">
        <v>35</v>
      </c>
      <c r="L335" s="43" t="s">
        <v>36</v>
      </c>
      <c r="M335" s="43" t="s">
        <v>51</v>
      </c>
      <c r="N335" s="45">
        <v>99965</v>
      </c>
      <c r="O335" s="45">
        <v>108874</v>
      </c>
      <c r="P335" s="45">
        <v>8909</v>
      </c>
      <c r="Q335" s="46">
        <v>150.56</v>
      </c>
      <c r="R335" s="45">
        <v>0</v>
      </c>
      <c r="S335" s="45">
        <v>0</v>
      </c>
      <c r="T335" s="45">
        <v>0</v>
      </c>
      <c r="U335" s="46">
        <v>0</v>
      </c>
      <c r="V335" s="46">
        <v>0</v>
      </c>
      <c r="W335" s="46">
        <v>150.56</v>
      </c>
      <c r="X335" s="46">
        <v>0</v>
      </c>
      <c r="Y335" s="46">
        <v>150.56</v>
      </c>
      <c r="Z335" s="45">
        <v>24580</v>
      </c>
      <c r="AA335" s="62">
        <f>IFERROR(IF(D335="",AA334,VLOOKUP($F335,'FPO034'!$K$9:$R$251,6,FALSE)),"--")</f>
        <v>12222</v>
      </c>
      <c r="AB335" s="47" t="str">
        <f t="shared" si="6"/>
        <v>--</v>
      </c>
      <c r="AC335" s="51">
        <f>IFERROR(IF(D335="",AC334,VLOOKUP($F335,'FPO034'!$K$9:$R$251,7,FALSE)),"--")</f>
        <v>12222</v>
      </c>
      <c r="AD335" s="48">
        <f>IFERROR(IF(D335="",AD334,VLOOKUP($F335,'FPO034'!$K$9:$R$251,4,FALSE)),"--")</f>
        <v>42656.438356480001</v>
      </c>
      <c r="AE335" s="54"/>
    </row>
    <row r="336" spans="1:31" hidden="1" outlineLevel="2">
      <c r="A336" s="43" t="s">
        <v>26</v>
      </c>
      <c r="B336" s="43" t="s">
        <v>27</v>
      </c>
      <c r="C336" s="43" t="s">
        <v>649</v>
      </c>
      <c r="D336" s="43" t="s">
        <v>650</v>
      </c>
      <c r="E336" s="43" t="s">
        <v>640</v>
      </c>
      <c r="F336" s="43" t="s">
        <v>641</v>
      </c>
      <c r="G336" s="43" t="s">
        <v>642</v>
      </c>
      <c r="H336" s="44">
        <v>42634</v>
      </c>
      <c r="I336" s="43"/>
      <c r="J336" s="43" t="s">
        <v>651</v>
      </c>
      <c r="K336" s="43" t="s">
        <v>47</v>
      </c>
      <c r="L336" s="43" t="s">
        <v>36</v>
      </c>
      <c r="M336" s="43" t="s">
        <v>37</v>
      </c>
      <c r="N336" s="45">
        <v>513</v>
      </c>
      <c r="O336" s="45">
        <v>542</v>
      </c>
      <c r="P336" s="45">
        <v>29</v>
      </c>
      <c r="Q336" s="46">
        <v>0.8</v>
      </c>
      <c r="R336" s="45">
        <v>8105</v>
      </c>
      <c r="S336" s="45">
        <v>8366</v>
      </c>
      <c r="T336" s="45">
        <v>261</v>
      </c>
      <c r="U336" s="46">
        <v>21.53</v>
      </c>
      <c r="V336" s="46">
        <v>0</v>
      </c>
      <c r="W336" s="46">
        <v>22.33</v>
      </c>
      <c r="X336" s="46">
        <v>0</v>
      </c>
      <c r="Y336" s="46">
        <v>22.33</v>
      </c>
      <c r="Z336" s="45">
        <v>24580</v>
      </c>
      <c r="AA336" s="62">
        <f>IFERROR(IF(D336="",AA335,VLOOKUP($F336,'FPO034'!$K$9:$R$251,6,FALSE)),"--")</f>
        <v>12222</v>
      </c>
      <c r="AB336" s="47" t="str">
        <f t="shared" si="6"/>
        <v>--</v>
      </c>
      <c r="AC336" s="51">
        <f>IFERROR(IF(D336="",AC335,VLOOKUP($F336,'FPO034'!$K$9:$R$251,7,FALSE)),"--")</f>
        <v>12222</v>
      </c>
      <c r="AD336" s="48">
        <f>IFERROR(IF(D336="",AD335,VLOOKUP($F336,'FPO034'!$K$9:$R$251,4,FALSE)),"--")</f>
        <v>42656.438356480001</v>
      </c>
      <c r="AE336" s="54"/>
    </row>
    <row r="337" spans="1:31" hidden="1" outlineLevel="2">
      <c r="A337" s="43" t="s">
        <v>26</v>
      </c>
      <c r="B337" s="43" t="s">
        <v>27</v>
      </c>
      <c r="C337" s="43" t="s">
        <v>55</v>
      </c>
      <c r="D337" s="43" t="s">
        <v>652</v>
      </c>
      <c r="E337" s="43" t="s">
        <v>640</v>
      </c>
      <c r="F337" s="43" t="s">
        <v>641</v>
      </c>
      <c r="G337" s="43" t="s">
        <v>642</v>
      </c>
      <c r="H337" s="44">
        <v>42613</v>
      </c>
      <c r="I337" s="43" t="s">
        <v>50</v>
      </c>
      <c r="J337" s="43" t="s">
        <v>643</v>
      </c>
      <c r="K337" s="43" t="s">
        <v>35</v>
      </c>
      <c r="L337" s="43" t="s">
        <v>36</v>
      </c>
      <c r="M337" s="43" t="s">
        <v>51</v>
      </c>
      <c r="N337" s="45">
        <v>25301</v>
      </c>
      <c r="O337" s="45">
        <v>29128</v>
      </c>
      <c r="P337" s="45">
        <v>3827</v>
      </c>
      <c r="Q337" s="46">
        <v>64.680000000000007</v>
      </c>
      <c r="R337" s="45">
        <v>0</v>
      </c>
      <c r="S337" s="45">
        <v>0</v>
      </c>
      <c r="T337" s="45">
        <v>0</v>
      </c>
      <c r="U337" s="46">
        <v>0</v>
      </c>
      <c r="V337" s="46">
        <v>0</v>
      </c>
      <c r="W337" s="46">
        <v>64.680000000000007</v>
      </c>
      <c r="X337" s="46">
        <v>0</v>
      </c>
      <c r="Y337" s="46">
        <v>64.680000000000007</v>
      </c>
      <c r="Z337" s="45">
        <v>24580</v>
      </c>
      <c r="AA337" s="62">
        <f>IFERROR(IF(D337="",AA336,VLOOKUP($F337,'FPO034'!$K$9:$R$251,6,FALSE)),"--")</f>
        <v>12222</v>
      </c>
      <c r="AB337" s="47" t="str">
        <f t="shared" si="6"/>
        <v>--</v>
      </c>
      <c r="AC337" s="51">
        <f>IFERROR(IF(D337="",AC336,VLOOKUP($F337,'FPO034'!$K$9:$R$251,7,FALSE)),"--")</f>
        <v>12222</v>
      </c>
      <c r="AD337" s="48">
        <f>IFERROR(IF(D337="",AD336,VLOOKUP($F337,'FPO034'!$K$9:$R$251,4,FALSE)),"--")</f>
        <v>42656.438356480001</v>
      </c>
      <c r="AE337" s="54"/>
    </row>
    <row r="338" spans="1:31" outlineLevel="1" collapsed="1">
      <c r="A338" s="43"/>
      <c r="B338" s="43"/>
      <c r="C338" s="43"/>
      <c r="D338" s="43"/>
      <c r="E338" s="43"/>
      <c r="F338" s="60" t="s">
        <v>1375</v>
      </c>
      <c r="G338" s="43"/>
      <c r="H338" s="44"/>
      <c r="I338" s="43"/>
      <c r="J338" s="43"/>
      <c r="K338" s="43"/>
      <c r="L338" s="43"/>
      <c r="M338" s="43"/>
      <c r="N338" s="45"/>
      <c r="O338" s="45"/>
      <c r="P338" s="45"/>
      <c r="Q338" s="46"/>
      <c r="R338" s="45"/>
      <c r="S338" s="45"/>
      <c r="T338" s="45"/>
      <c r="U338" s="46"/>
      <c r="V338" s="46"/>
      <c r="W338" s="46"/>
      <c r="X338" s="46"/>
      <c r="Y338" s="46">
        <f>SUBTOTAL(9,Y330:Y337)</f>
        <v>904.44999999999982</v>
      </c>
      <c r="Z338" s="45"/>
      <c r="AA338" s="62">
        <f>IFERROR(IF(D338="",AA337,VLOOKUP($F338,'FPO034'!$K$9:$R$251,6,FALSE)),"--")</f>
        <v>12222</v>
      </c>
      <c r="AB338" s="47" t="str">
        <f t="shared" si="6"/>
        <v>--</v>
      </c>
      <c r="AC338" s="51">
        <f>IFERROR(IF(D338="",AC337,VLOOKUP($F338,'FPO034'!$K$9:$R$251,7,FALSE)),"--")</f>
        <v>12222</v>
      </c>
      <c r="AD338" s="48">
        <f>IFERROR(IF(D338="",AD337,VLOOKUP($F338,'FPO034'!$K$9:$R$251,4,FALSE)),"--")</f>
        <v>42656.438356480001</v>
      </c>
      <c r="AE338" s="54"/>
    </row>
    <row r="339" spans="1:31" hidden="1" outlineLevel="2">
      <c r="A339" s="43" t="s">
        <v>26</v>
      </c>
      <c r="B339" s="43" t="s">
        <v>27</v>
      </c>
      <c r="C339" s="43" t="s">
        <v>60</v>
      </c>
      <c r="D339" s="43" t="s">
        <v>653</v>
      </c>
      <c r="E339" s="43" t="s">
        <v>654</v>
      </c>
      <c r="F339" s="43" t="s">
        <v>655</v>
      </c>
      <c r="G339" s="43" t="s">
        <v>656</v>
      </c>
      <c r="H339" s="44">
        <v>42536</v>
      </c>
      <c r="I339" s="43" t="s">
        <v>164</v>
      </c>
      <c r="J339" s="43" t="s">
        <v>115</v>
      </c>
      <c r="K339" s="43" t="s">
        <v>35</v>
      </c>
      <c r="L339" s="43" t="s">
        <v>36</v>
      </c>
      <c r="M339" s="43" t="s">
        <v>51</v>
      </c>
      <c r="N339" s="45">
        <v>15603</v>
      </c>
      <c r="O339" s="45">
        <v>17096</v>
      </c>
      <c r="P339" s="45">
        <v>1493</v>
      </c>
      <c r="Q339" s="46">
        <v>25.23</v>
      </c>
      <c r="R339" s="45">
        <v>1</v>
      </c>
      <c r="S339" s="45">
        <v>1</v>
      </c>
      <c r="T339" s="45">
        <v>0</v>
      </c>
      <c r="U339" s="46">
        <v>0</v>
      </c>
      <c r="V339" s="46">
        <v>0</v>
      </c>
      <c r="W339" s="46">
        <v>25.23</v>
      </c>
      <c r="X339" s="46">
        <v>0</v>
      </c>
      <c r="Y339" s="46">
        <v>25.23</v>
      </c>
      <c r="Z339" s="45">
        <v>24580</v>
      </c>
      <c r="AA339" s="62">
        <f>IFERROR(IF(D339="",AA338,VLOOKUP($F339,'FPO034'!$K$9:$R$251,6,FALSE)),"--")</f>
        <v>269.19</v>
      </c>
      <c r="AB339" s="47" t="str">
        <f t="shared" si="6"/>
        <v>--</v>
      </c>
      <c r="AC339" s="51">
        <f>IFERROR(IF(D339="",AC338,VLOOKUP($F339,'FPO034'!$K$9:$R$251,7,FALSE)),"--")</f>
        <v>507</v>
      </c>
      <c r="AD339" s="48">
        <f>IFERROR(IF(D339="",AD338,VLOOKUP($F339,'FPO034'!$K$9:$R$251,4,FALSE)),"--")</f>
        <v>42656.698217589998</v>
      </c>
      <c r="AE339" s="54"/>
    </row>
    <row r="340" spans="1:31" outlineLevel="1" collapsed="1">
      <c r="A340" s="43"/>
      <c r="B340" s="43"/>
      <c r="C340" s="43"/>
      <c r="D340" s="43"/>
      <c r="E340" s="43"/>
      <c r="F340" s="60" t="s">
        <v>1376</v>
      </c>
      <c r="G340" s="43"/>
      <c r="H340" s="44"/>
      <c r="I340" s="43"/>
      <c r="J340" s="43"/>
      <c r="K340" s="43"/>
      <c r="L340" s="43"/>
      <c r="M340" s="43"/>
      <c r="N340" s="45"/>
      <c r="O340" s="45"/>
      <c r="P340" s="45"/>
      <c r="Q340" s="46"/>
      <c r="R340" s="45"/>
      <c r="S340" s="45"/>
      <c r="T340" s="45"/>
      <c r="U340" s="46"/>
      <c r="V340" s="46"/>
      <c r="W340" s="46"/>
      <c r="X340" s="46"/>
      <c r="Y340" s="46">
        <f>SUBTOTAL(9,Y339:Y339)</f>
        <v>25.23</v>
      </c>
      <c r="Z340" s="45"/>
      <c r="AA340" s="62">
        <f>IFERROR(IF(D340="",AA339,VLOOKUP($F340,'FPO034'!$K$9:$R$251,6,FALSE)),"--")</f>
        <v>269.19</v>
      </c>
      <c r="AB340" s="47" t="str">
        <f t="shared" si="6"/>
        <v>--</v>
      </c>
      <c r="AC340" s="51">
        <f>IFERROR(IF(D340="",AC339,VLOOKUP($F340,'FPO034'!$K$9:$R$251,7,FALSE)),"--")</f>
        <v>507</v>
      </c>
      <c r="AD340" s="48">
        <f>IFERROR(IF(D340="",AD339,VLOOKUP($F340,'FPO034'!$K$9:$R$251,4,FALSE)),"--")</f>
        <v>42656.698217589998</v>
      </c>
      <c r="AE340" s="54"/>
    </row>
    <row r="341" spans="1:31" hidden="1" outlineLevel="2">
      <c r="A341" s="43" t="s">
        <v>26</v>
      </c>
      <c r="B341" s="43" t="s">
        <v>27</v>
      </c>
      <c r="C341" s="43" t="s">
        <v>98</v>
      </c>
      <c r="D341" s="43" t="s">
        <v>657</v>
      </c>
      <c r="E341" s="43" t="s">
        <v>658</v>
      </c>
      <c r="F341" s="43" t="s">
        <v>659</v>
      </c>
      <c r="G341" s="43" t="s">
        <v>660</v>
      </c>
      <c r="H341" s="44">
        <v>42501</v>
      </c>
      <c r="I341" s="43" t="s">
        <v>50</v>
      </c>
      <c r="J341" s="43" t="s">
        <v>661</v>
      </c>
      <c r="K341" s="43" t="s">
        <v>35</v>
      </c>
      <c r="L341" s="43" t="s">
        <v>36</v>
      </c>
      <c r="M341" s="43" t="s">
        <v>51</v>
      </c>
      <c r="N341" s="45">
        <v>72041</v>
      </c>
      <c r="O341" s="45">
        <v>75741</v>
      </c>
      <c r="P341" s="45">
        <v>3700</v>
      </c>
      <c r="Q341" s="46">
        <v>62.53</v>
      </c>
      <c r="R341" s="45">
        <v>30562</v>
      </c>
      <c r="S341" s="45">
        <v>32776</v>
      </c>
      <c r="T341" s="45">
        <v>2214</v>
      </c>
      <c r="U341" s="46">
        <v>132.4</v>
      </c>
      <c r="V341" s="46">
        <v>0</v>
      </c>
      <c r="W341" s="46">
        <v>194.93</v>
      </c>
      <c r="X341" s="46">
        <v>0</v>
      </c>
      <c r="Y341" s="46">
        <v>194.93</v>
      </c>
      <c r="Z341" s="45">
        <v>24580</v>
      </c>
      <c r="AA341" s="62">
        <f>IFERROR(IF(D341="",AA340,VLOOKUP($F341,'FPO034'!$K$9:$R$251,6,FALSE)),"--")</f>
        <v>2143.1799999999998</v>
      </c>
      <c r="AB341" s="47" t="str">
        <f t="shared" si="6"/>
        <v>--</v>
      </c>
      <c r="AC341" s="51">
        <f>IFERROR(IF(D341="",AC340,VLOOKUP($F341,'FPO034'!$K$9:$R$251,7,FALSE)),"--")</f>
        <v>4602</v>
      </c>
      <c r="AD341" s="48">
        <f>IFERROR(IF(D341="",AD340,VLOOKUP($F341,'FPO034'!$K$9:$R$251,4,FALSE)),"--")</f>
        <v>42660.523333329998</v>
      </c>
      <c r="AE341" s="54"/>
    </row>
    <row r="342" spans="1:31" outlineLevel="1" collapsed="1">
      <c r="A342" s="43"/>
      <c r="B342" s="43"/>
      <c r="C342" s="43"/>
      <c r="D342" s="43"/>
      <c r="E342" s="43"/>
      <c r="F342" s="60" t="s">
        <v>1377</v>
      </c>
      <c r="G342" s="43"/>
      <c r="H342" s="44"/>
      <c r="I342" s="43"/>
      <c r="J342" s="43"/>
      <c r="K342" s="43"/>
      <c r="L342" s="43"/>
      <c r="M342" s="43"/>
      <c r="N342" s="45"/>
      <c r="O342" s="45"/>
      <c r="P342" s="45"/>
      <c r="Q342" s="46"/>
      <c r="R342" s="45"/>
      <c r="S342" s="45"/>
      <c r="T342" s="45"/>
      <c r="U342" s="46"/>
      <c r="V342" s="46"/>
      <c r="W342" s="46"/>
      <c r="X342" s="46"/>
      <c r="Y342" s="46">
        <f>SUBTOTAL(9,Y341:Y341)</f>
        <v>194.93</v>
      </c>
      <c r="Z342" s="45"/>
      <c r="AA342" s="62">
        <f>IFERROR(IF(D342="",AA341,VLOOKUP($F342,'FPO034'!$K$9:$R$251,6,FALSE)),"--")</f>
        <v>2143.1799999999998</v>
      </c>
      <c r="AB342" s="47" t="str">
        <f t="shared" si="6"/>
        <v>--</v>
      </c>
      <c r="AC342" s="51">
        <f>IFERROR(IF(D342="",AC341,VLOOKUP($F342,'FPO034'!$K$9:$R$251,7,FALSE)),"--")</f>
        <v>4602</v>
      </c>
      <c r="AD342" s="48">
        <f>IFERROR(IF(D342="",AD341,VLOOKUP($F342,'FPO034'!$K$9:$R$251,4,FALSE)),"--")</f>
        <v>42660.523333329998</v>
      </c>
      <c r="AE342" s="54"/>
    </row>
    <row r="343" spans="1:31" hidden="1" outlineLevel="2">
      <c r="A343" s="43" t="s">
        <v>26</v>
      </c>
      <c r="B343" s="43" t="s">
        <v>27</v>
      </c>
      <c r="C343" s="43" t="s">
        <v>166</v>
      </c>
      <c r="D343" s="43" t="s">
        <v>662</v>
      </c>
      <c r="E343" s="43" t="s">
        <v>663</v>
      </c>
      <c r="F343" s="43" t="s">
        <v>664</v>
      </c>
      <c r="G343" s="43" t="s">
        <v>665</v>
      </c>
      <c r="H343" s="44">
        <v>42501</v>
      </c>
      <c r="I343" s="43"/>
      <c r="J343" s="43" t="s">
        <v>666</v>
      </c>
      <c r="K343" s="43" t="s">
        <v>47</v>
      </c>
      <c r="L343" s="43" t="s">
        <v>36</v>
      </c>
      <c r="M343" s="43" t="s">
        <v>37</v>
      </c>
      <c r="N343" s="45">
        <v>18256</v>
      </c>
      <c r="O343" s="45">
        <v>18256</v>
      </c>
      <c r="P343" s="45">
        <v>0</v>
      </c>
      <c r="Q343" s="46">
        <v>0</v>
      </c>
      <c r="R343" s="45">
        <v>10</v>
      </c>
      <c r="S343" s="45">
        <v>10</v>
      </c>
      <c r="T343" s="45">
        <v>0</v>
      </c>
      <c r="U343" s="46">
        <v>0</v>
      </c>
      <c r="V343" s="46">
        <v>0</v>
      </c>
      <c r="W343" s="46">
        <v>0</v>
      </c>
      <c r="X343" s="46">
        <v>0</v>
      </c>
      <c r="Y343" s="46">
        <v>0</v>
      </c>
      <c r="Z343" s="45">
        <v>24580</v>
      </c>
      <c r="AA343" s="62">
        <f>IFERROR(IF(D343="",AA342,VLOOKUP($F343,'FPO034'!$K$9:$R$251,6,FALSE)),"--")</f>
        <v>1963.4</v>
      </c>
      <c r="AB343" s="47" t="str">
        <f t="shared" si="6"/>
        <v>--</v>
      </c>
      <c r="AC343" s="51">
        <f>IFERROR(IF(D343="",AC342,VLOOKUP($F343,'FPO034'!$K$9:$R$251,7,FALSE)),"--")</f>
        <v>3963.6</v>
      </c>
      <c r="AD343" s="48">
        <f>IFERROR(IF(D343="",AD342,VLOOKUP($F343,'FPO034'!$K$9:$R$251,4,FALSE)),"--")</f>
        <v>42660.528796289997</v>
      </c>
      <c r="AE343" s="54"/>
    </row>
    <row r="344" spans="1:31" hidden="1" outlineLevel="2">
      <c r="A344" s="43" t="s">
        <v>26</v>
      </c>
      <c r="B344" s="43" t="s">
        <v>27</v>
      </c>
      <c r="C344" s="43" t="s">
        <v>98</v>
      </c>
      <c r="D344" s="43" t="s">
        <v>667</v>
      </c>
      <c r="E344" s="43" t="s">
        <v>151</v>
      </c>
      <c r="F344" s="43" t="s">
        <v>664</v>
      </c>
      <c r="G344" s="43" t="s">
        <v>665</v>
      </c>
      <c r="H344" s="44">
        <v>42487</v>
      </c>
      <c r="I344" s="43" t="s">
        <v>164</v>
      </c>
      <c r="J344" s="43" t="s">
        <v>152</v>
      </c>
      <c r="K344" s="43" t="s">
        <v>35</v>
      </c>
      <c r="L344" s="43" t="s">
        <v>36</v>
      </c>
      <c r="M344" s="43" t="s">
        <v>51</v>
      </c>
      <c r="N344" s="45">
        <v>13313</v>
      </c>
      <c r="O344" s="45">
        <v>14125</v>
      </c>
      <c r="P344" s="45">
        <v>812</v>
      </c>
      <c r="Q344" s="46">
        <v>13.72</v>
      </c>
      <c r="R344" s="45">
        <v>29931</v>
      </c>
      <c r="S344" s="45">
        <v>32132</v>
      </c>
      <c r="T344" s="45">
        <v>2201</v>
      </c>
      <c r="U344" s="46">
        <v>131.62</v>
      </c>
      <c r="V344" s="46">
        <v>0</v>
      </c>
      <c r="W344" s="46">
        <v>145.34</v>
      </c>
      <c r="X344" s="46">
        <v>0</v>
      </c>
      <c r="Y344" s="46">
        <v>145.34</v>
      </c>
      <c r="Z344" s="45">
        <v>24580</v>
      </c>
      <c r="AA344" s="62">
        <f>IFERROR(IF(D344="",AA343,VLOOKUP($F344,'FPO034'!$K$9:$R$251,6,FALSE)),"--")</f>
        <v>1963.4</v>
      </c>
      <c r="AB344" s="47" t="str">
        <f t="shared" si="6"/>
        <v>--</v>
      </c>
      <c r="AC344" s="51">
        <f>IFERROR(IF(D344="",AC343,VLOOKUP($F344,'FPO034'!$K$9:$R$251,7,FALSE)),"--")</f>
        <v>3963.6</v>
      </c>
      <c r="AD344" s="48">
        <f>IFERROR(IF(D344="",AD343,VLOOKUP($F344,'FPO034'!$K$9:$R$251,4,FALSE)),"--")</f>
        <v>42660.528796289997</v>
      </c>
      <c r="AE344" s="54"/>
    </row>
    <row r="345" spans="1:31" outlineLevel="1" collapsed="1">
      <c r="A345" s="43"/>
      <c r="B345" s="43"/>
      <c r="C345" s="43"/>
      <c r="D345" s="43"/>
      <c r="E345" s="43"/>
      <c r="F345" s="60" t="s">
        <v>1378</v>
      </c>
      <c r="G345" s="43"/>
      <c r="H345" s="44"/>
      <c r="I345" s="43"/>
      <c r="J345" s="43"/>
      <c r="K345" s="43"/>
      <c r="L345" s="43"/>
      <c r="M345" s="43"/>
      <c r="N345" s="45"/>
      <c r="O345" s="45"/>
      <c r="P345" s="45"/>
      <c r="Q345" s="46"/>
      <c r="R345" s="45"/>
      <c r="S345" s="45"/>
      <c r="T345" s="45"/>
      <c r="U345" s="46"/>
      <c r="V345" s="46"/>
      <c r="W345" s="46"/>
      <c r="X345" s="46"/>
      <c r="Y345" s="46">
        <f>SUBTOTAL(9,Y343:Y344)</f>
        <v>145.34</v>
      </c>
      <c r="Z345" s="45"/>
      <c r="AA345" s="62">
        <f>IFERROR(IF(D345="",AA344,VLOOKUP($F345,'FPO034'!$K$9:$R$251,6,FALSE)),"--")</f>
        <v>1963.4</v>
      </c>
      <c r="AB345" s="47" t="str">
        <f t="shared" si="6"/>
        <v>--</v>
      </c>
      <c r="AC345" s="51">
        <f>IFERROR(IF(D345="",AC344,VLOOKUP($F345,'FPO034'!$K$9:$R$251,7,FALSE)),"--")</f>
        <v>3963.6</v>
      </c>
      <c r="AD345" s="48">
        <f>IFERROR(IF(D345="",AD344,VLOOKUP($F345,'FPO034'!$K$9:$R$251,4,FALSE)),"--")</f>
        <v>42660.528796289997</v>
      </c>
      <c r="AE345" s="54"/>
    </row>
    <row r="346" spans="1:31" hidden="1" outlineLevel="2">
      <c r="A346" s="43" t="s">
        <v>26</v>
      </c>
      <c r="B346" s="43" t="s">
        <v>27</v>
      </c>
      <c r="C346" s="43" t="s">
        <v>60</v>
      </c>
      <c r="D346" s="43" t="s">
        <v>668</v>
      </c>
      <c r="E346" s="43" t="s">
        <v>669</v>
      </c>
      <c r="F346" s="43" t="s">
        <v>670</v>
      </c>
      <c r="G346" s="43" t="s">
        <v>671</v>
      </c>
      <c r="H346" s="44">
        <v>42536</v>
      </c>
      <c r="I346" s="43" t="s">
        <v>164</v>
      </c>
      <c r="J346" s="43" t="s">
        <v>672</v>
      </c>
      <c r="K346" s="43" t="s">
        <v>35</v>
      </c>
      <c r="L346" s="43" t="s">
        <v>36</v>
      </c>
      <c r="M346" s="43" t="s">
        <v>59</v>
      </c>
      <c r="N346" s="45">
        <v>11623</v>
      </c>
      <c r="O346" s="45">
        <v>13485</v>
      </c>
      <c r="P346" s="45">
        <v>1862</v>
      </c>
      <c r="Q346" s="46">
        <v>31.47</v>
      </c>
      <c r="R346" s="45">
        <v>1</v>
      </c>
      <c r="S346" s="45">
        <v>1</v>
      </c>
      <c r="T346" s="45">
        <v>0</v>
      </c>
      <c r="U346" s="46">
        <v>0</v>
      </c>
      <c r="V346" s="46">
        <v>0</v>
      </c>
      <c r="W346" s="46">
        <v>31.47</v>
      </c>
      <c r="X346" s="46">
        <v>0</v>
      </c>
      <c r="Y346" s="46">
        <v>31.47</v>
      </c>
      <c r="Z346" s="45">
        <v>24580</v>
      </c>
      <c r="AA346" s="62">
        <f>IFERROR(IF(D346="",AA345,VLOOKUP($F346,'FPO034'!$K$9:$R$251,6,FALSE)),"--")</f>
        <v>318.11</v>
      </c>
      <c r="AB346" s="47" t="str">
        <f t="shared" si="6"/>
        <v>--</v>
      </c>
      <c r="AC346" s="51">
        <f>IFERROR(IF(D346="",AC345,VLOOKUP($F346,'FPO034'!$K$9:$R$251,7,FALSE)),"--")</f>
        <v>507</v>
      </c>
      <c r="AD346" s="48">
        <f>IFERROR(IF(D346="",AD345,VLOOKUP($F346,'FPO034'!$K$9:$R$251,4,FALSE)),"--")</f>
        <v>42660.535023140001</v>
      </c>
      <c r="AE346" s="54"/>
    </row>
    <row r="347" spans="1:31" outlineLevel="1" collapsed="1">
      <c r="A347" s="43"/>
      <c r="B347" s="43"/>
      <c r="C347" s="43"/>
      <c r="D347" s="43"/>
      <c r="E347" s="43"/>
      <c r="F347" s="60" t="s">
        <v>1379</v>
      </c>
      <c r="G347" s="43"/>
      <c r="H347" s="44"/>
      <c r="I347" s="43"/>
      <c r="J347" s="43"/>
      <c r="K347" s="43"/>
      <c r="L347" s="43"/>
      <c r="M347" s="43"/>
      <c r="N347" s="45"/>
      <c r="O347" s="45"/>
      <c r="P347" s="45"/>
      <c r="Q347" s="46"/>
      <c r="R347" s="45"/>
      <c r="S347" s="45"/>
      <c r="T347" s="45"/>
      <c r="U347" s="46"/>
      <c r="V347" s="46"/>
      <c r="W347" s="46"/>
      <c r="X347" s="46"/>
      <c r="Y347" s="46">
        <f>SUBTOTAL(9,Y346:Y346)</f>
        <v>31.47</v>
      </c>
      <c r="Z347" s="45"/>
      <c r="AA347" s="62">
        <f>IFERROR(IF(D347="",AA346,VLOOKUP($F347,'FPO034'!$K$9:$R$251,6,FALSE)),"--")</f>
        <v>318.11</v>
      </c>
      <c r="AB347" s="47" t="str">
        <f t="shared" si="6"/>
        <v>--</v>
      </c>
      <c r="AC347" s="51">
        <f>IFERROR(IF(D347="",AC346,VLOOKUP($F347,'FPO034'!$K$9:$R$251,7,FALSE)),"--")</f>
        <v>507</v>
      </c>
      <c r="AD347" s="48">
        <f>IFERROR(IF(D347="",AD346,VLOOKUP($F347,'FPO034'!$K$9:$R$251,4,FALSE)),"--")</f>
        <v>42660.535023140001</v>
      </c>
      <c r="AE347" s="54"/>
    </row>
    <row r="348" spans="1:31" hidden="1" outlineLevel="2">
      <c r="A348" s="43" t="s">
        <v>26</v>
      </c>
      <c r="B348" s="43" t="s">
        <v>27</v>
      </c>
      <c r="C348" s="43" t="s">
        <v>98</v>
      </c>
      <c r="D348" s="43" t="s">
        <v>673</v>
      </c>
      <c r="E348" s="43" t="s">
        <v>669</v>
      </c>
      <c r="F348" s="43" t="s">
        <v>674</v>
      </c>
      <c r="G348" s="43" t="s">
        <v>675</v>
      </c>
      <c r="H348" s="44">
        <v>42487</v>
      </c>
      <c r="I348" s="43" t="s">
        <v>164</v>
      </c>
      <c r="J348" s="43" t="s">
        <v>672</v>
      </c>
      <c r="K348" s="43" t="s">
        <v>35</v>
      </c>
      <c r="L348" s="43" t="s">
        <v>36</v>
      </c>
      <c r="M348" s="43" t="s">
        <v>59</v>
      </c>
      <c r="N348" s="45">
        <v>109227</v>
      </c>
      <c r="O348" s="45">
        <v>135997</v>
      </c>
      <c r="P348" s="45">
        <v>26770</v>
      </c>
      <c r="Q348" s="46">
        <v>452.41</v>
      </c>
      <c r="R348" s="45">
        <v>19811</v>
      </c>
      <c r="S348" s="45">
        <v>25644</v>
      </c>
      <c r="T348" s="45">
        <v>5833</v>
      </c>
      <c r="U348" s="46">
        <v>348.81</v>
      </c>
      <c r="V348" s="46">
        <v>0</v>
      </c>
      <c r="W348" s="46">
        <v>801.22</v>
      </c>
      <c r="X348" s="46">
        <v>0</v>
      </c>
      <c r="Y348" s="46">
        <v>801.22</v>
      </c>
      <c r="Z348" s="45">
        <v>24580</v>
      </c>
      <c r="AA348" s="62">
        <f>IFERROR(IF(D348="",AA347,VLOOKUP($F348,'FPO034'!$K$9:$R$251,6,FALSE)),"--")</f>
        <v>1877.9</v>
      </c>
      <c r="AB348" s="47" t="str">
        <f t="shared" si="6"/>
        <v>--</v>
      </c>
      <c r="AC348" s="51">
        <f>IFERROR(IF(D348="",AC347,VLOOKUP($F348,'FPO034'!$K$9:$R$251,7,FALSE)),"--")</f>
        <v>4602</v>
      </c>
      <c r="AD348" s="48">
        <f>IFERROR(IF(D348="",AD347,VLOOKUP($F348,'FPO034'!$K$9:$R$251,4,FALSE)),"--")</f>
        <v>42660.539664349999</v>
      </c>
      <c r="AE348" s="54"/>
    </row>
    <row r="349" spans="1:31" outlineLevel="1" collapsed="1">
      <c r="A349" s="43"/>
      <c r="B349" s="43"/>
      <c r="C349" s="43"/>
      <c r="D349" s="43"/>
      <c r="E349" s="43"/>
      <c r="F349" s="60" t="s">
        <v>1380</v>
      </c>
      <c r="G349" s="43"/>
      <c r="H349" s="44"/>
      <c r="I349" s="43"/>
      <c r="J349" s="43"/>
      <c r="K349" s="43"/>
      <c r="L349" s="43"/>
      <c r="M349" s="43"/>
      <c r="N349" s="45"/>
      <c r="O349" s="45"/>
      <c r="P349" s="45"/>
      <c r="Q349" s="46"/>
      <c r="R349" s="45"/>
      <c r="S349" s="45"/>
      <c r="T349" s="45"/>
      <c r="U349" s="46"/>
      <c r="V349" s="46"/>
      <c r="W349" s="46"/>
      <c r="X349" s="46"/>
      <c r="Y349" s="46">
        <f>SUBTOTAL(9,Y348:Y348)</f>
        <v>801.22</v>
      </c>
      <c r="Z349" s="45"/>
      <c r="AA349" s="62">
        <f>IFERROR(IF(D349="",AA348,VLOOKUP($F349,'FPO034'!$K$9:$R$251,6,FALSE)),"--")</f>
        <v>1877.9</v>
      </c>
      <c r="AB349" s="47" t="str">
        <f t="shared" si="6"/>
        <v>--</v>
      </c>
      <c r="AC349" s="51">
        <f>IFERROR(IF(D349="",AC348,VLOOKUP($F349,'FPO034'!$K$9:$R$251,7,FALSE)),"--")</f>
        <v>4602</v>
      </c>
      <c r="AD349" s="48">
        <f>IFERROR(IF(D349="",AD348,VLOOKUP($F349,'FPO034'!$K$9:$R$251,4,FALSE)),"--")</f>
        <v>42660.539664349999</v>
      </c>
      <c r="AE349" s="54"/>
    </row>
    <row r="350" spans="1:31" hidden="1" outlineLevel="2">
      <c r="A350" s="43" t="s">
        <v>26</v>
      </c>
      <c r="B350" s="43" t="s">
        <v>27</v>
      </c>
      <c r="C350" s="43" t="s">
        <v>55</v>
      </c>
      <c r="D350" s="43" t="s">
        <v>676</v>
      </c>
      <c r="E350" s="43" t="s">
        <v>677</v>
      </c>
      <c r="F350" s="43" t="s">
        <v>678</v>
      </c>
      <c r="G350" s="43" t="s">
        <v>679</v>
      </c>
      <c r="H350" s="44">
        <v>42522</v>
      </c>
      <c r="I350" s="43" t="s">
        <v>50</v>
      </c>
      <c r="J350" s="43" t="s">
        <v>680</v>
      </c>
      <c r="K350" s="43" t="s">
        <v>35</v>
      </c>
      <c r="L350" s="43" t="s">
        <v>36</v>
      </c>
      <c r="M350" s="43" t="s">
        <v>59</v>
      </c>
      <c r="N350" s="45">
        <v>82966</v>
      </c>
      <c r="O350" s="45">
        <v>89620</v>
      </c>
      <c r="P350" s="45">
        <v>6654</v>
      </c>
      <c r="Q350" s="46">
        <v>112.45</v>
      </c>
      <c r="R350" s="45">
        <v>0</v>
      </c>
      <c r="S350" s="45">
        <v>0</v>
      </c>
      <c r="T350" s="45">
        <v>0</v>
      </c>
      <c r="U350" s="46">
        <v>0</v>
      </c>
      <c r="V350" s="46">
        <v>0</v>
      </c>
      <c r="W350" s="46">
        <v>112.45</v>
      </c>
      <c r="X350" s="46">
        <v>0</v>
      </c>
      <c r="Y350" s="46">
        <v>112.45</v>
      </c>
      <c r="Z350" s="45">
        <v>24580</v>
      </c>
      <c r="AA350" s="62">
        <f>IFERROR(IF(D350="",AA349,VLOOKUP($F350,'FPO034'!$K$9:$R$251,6,FALSE)),"--")</f>
        <v>595.51</v>
      </c>
      <c r="AB350" s="47" t="str">
        <f t="shared" si="6"/>
        <v>--</v>
      </c>
      <c r="AC350" s="51">
        <f>IFERROR(IF(D350="",AC349,VLOOKUP($F350,'FPO034'!$K$9:$R$251,7,FALSE)),"--")</f>
        <v>7870</v>
      </c>
      <c r="AD350" s="48">
        <f>IFERROR(IF(D350="",AD349,VLOOKUP($F350,'FPO034'!$K$9:$R$251,4,FALSE)),"--")</f>
        <v>42660.572881940003</v>
      </c>
      <c r="AE350" s="54"/>
    </row>
    <row r="351" spans="1:31" hidden="1" outlineLevel="2">
      <c r="A351" s="43" t="s">
        <v>26</v>
      </c>
      <c r="B351" s="43" t="s">
        <v>27</v>
      </c>
      <c r="C351" s="43" t="s">
        <v>681</v>
      </c>
      <c r="D351" s="43" t="s">
        <v>682</v>
      </c>
      <c r="E351" s="43" t="s">
        <v>677</v>
      </c>
      <c r="F351" s="43" t="s">
        <v>678</v>
      </c>
      <c r="G351" s="43" t="s">
        <v>679</v>
      </c>
      <c r="H351" s="44">
        <v>42526</v>
      </c>
      <c r="I351" s="43"/>
      <c r="J351" s="43" t="s">
        <v>680</v>
      </c>
      <c r="K351" s="43" t="s">
        <v>35</v>
      </c>
      <c r="L351" s="43" t="s">
        <v>36</v>
      </c>
      <c r="M351" s="43" t="s">
        <v>42</v>
      </c>
      <c r="N351" s="45">
        <v>535</v>
      </c>
      <c r="O351" s="45">
        <v>535</v>
      </c>
      <c r="P351" s="45">
        <v>0</v>
      </c>
      <c r="Q351" s="46">
        <v>0</v>
      </c>
      <c r="R351" s="45">
        <v>2739</v>
      </c>
      <c r="S351" s="45">
        <v>2739</v>
      </c>
      <c r="T351" s="45">
        <v>0</v>
      </c>
      <c r="U351" s="46">
        <v>0</v>
      </c>
      <c r="V351" s="46">
        <v>0</v>
      </c>
      <c r="W351" s="46">
        <v>0</v>
      </c>
      <c r="X351" s="46">
        <v>0</v>
      </c>
      <c r="Y351" s="46">
        <v>0</v>
      </c>
      <c r="Z351" s="45">
        <v>24580</v>
      </c>
      <c r="AA351" s="62">
        <f>IFERROR(IF(D351="",AA350,VLOOKUP($F351,'FPO034'!$K$9:$R$251,6,FALSE)),"--")</f>
        <v>595.51</v>
      </c>
      <c r="AB351" s="47" t="str">
        <f t="shared" si="6"/>
        <v>--</v>
      </c>
      <c r="AC351" s="51">
        <f>IFERROR(IF(D351="",AC350,VLOOKUP($F351,'FPO034'!$K$9:$R$251,7,FALSE)),"--")</f>
        <v>7870</v>
      </c>
      <c r="AD351" s="48">
        <f>IFERROR(IF(D351="",AD350,VLOOKUP($F351,'FPO034'!$K$9:$R$251,4,FALSE)),"--")</f>
        <v>42660.572881940003</v>
      </c>
      <c r="AE351" s="54"/>
    </row>
    <row r="352" spans="1:31" hidden="1" outlineLevel="2">
      <c r="A352" s="43" t="s">
        <v>26</v>
      </c>
      <c r="B352" s="43" t="s">
        <v>27</v>
      </c>
      <c r="C352" s="43" t="s">
        <v>683</v>
      </c>
      <c r="D352" s="43" t="s">
        <v>684</v>
      </c>
      <c r="E352" s="43" t="s">
        <v>685</v>
      </c>
      <c r="F352" s="43" t="s">
        <v>678</v>
      </c>
      <c r="G352" s="43" t="s">
        <v>679</v>
      </c>
      <c r="H352" s="44">
        <v>42496</v>
      </c>
      <c r="I352" s="43" t="s">
        <v>686</v>
      </c>
      <c r="J352" s="43" t="s">
        <v>687</v>
      </c>
      <c r="K352" s="43" t="s">
        <v>688</v>
      </c>
      <c r="L352" s="43" t="s">
        <v>36</v>
      </c>
      <c r="M352" s="43" t="s">
        <v>689</v>
      </c>
      <c r="N352" s="45">
        <v>79248</v>
      </c>
      <c r="O352" s="45">
        <v>79248</v>
      </c>
      <c r="P352" s="45">
        <v>0</v>
      </c>
      <c r="Q352" s="46">
        <v>0</v>
      </c>
      <c r="R352" s="45">
        <v>0</v>
      </c>
      <c r="S352" s="45">
        <v>0</v>
      </c>
      <c r="T352" s="45">
        <v>0</v>
      </c>
      <c r="U352" s="46">
        <v>0</v>
      </c>
      <c r="V352" s="46">
        <v>0</v>
      </c>
      <c r="W352" s="46">
        <v>0</v>
      </c>
      <c r="X352" s="46">
        <v>0</v>
      </c>
      <c r="Y352" s="46">
        <v>0</v>
      </c>
      <c r="Z352" s="45">
        <v>24580</v>
      </c>
      <c r="AA352" s="62">
        <f>IFERROR(IF(D352="",AA351,VLOOKUP($F352,'FPO034'!$K$9:$R$251,6,FALSE)),"--")</f>
        <v>595.51</v>
      </c>
      <c r="AB352" s="47" t="str">
        <f t="shared" si="6"/>
        <v>--</v>
      </c>
      <c r="AC352" s="51">
        <f>IFERROR(IF(D352="",AC351,VLOOKUP($F352,'FPO034'!$K$9:$R$251,7,FALSE)),"--")</f>
        <v>7870</v>
      </c>
      <c r="AD352" s="48">
        <f>IFERROR(IF(D352="",AD351,VLOOKUP($F352,'FPO034'!$K$9:$R$251,4,FALSE)),"--")</f>
        <v>42660.572881940003</v>
      </c>
      <c r="AE352" s="54"/>
    </row>
    <row r="353" spans="1:31" hidden="1" outlineLevel="2">
      <c r="A353" s="43" t="s">
        <v>26</v>
      </c>
      <c r="B353" s="43" t="s">
        <v>27</v>
      </c>
      <c r="C353" s="43" t="s">
        <v>55</v>
      </c>
      <c r="D353" s="43" t="s">
        <v>690</v>
      </c>
      <c r="E353" s="43" t="s">
        <v>677</v>
      </c>
      <c r="F353" s="43" t="s">
        <v>678</v>
      </c>
      <c r="G353" s="43" t="s">
        <v>679</v>
      </c>
      <c r="H353" s="44">
        <v>42522</v>
      </c>
      <c r="I353" s="43" t="s">
        <v>50</v>
      </c>
      <c r="J353" s="43" t="s">
        <v>680</v>
      </c>
      <c r="K353" s="43" t="s">
        <v>35</v>
      </c>
      <c r="L353" s="43" t="s">
        <v>36</v>
      </c>
      <c r="M353" s="43" t="s">
        <v>59</v>
      </c>
      <c r="N353" s="45">
        <v>46167</v>
      </c>
      <c r="O353" s="45">
        <v>50703</v>
      </c>
      <c r="P353" s="45">
        <v>4536</v>
      </c>
      <c r="Q353" s="46">
        <v>76.66</v>
      </c>
      <c r="R353" s="45">
        <v>0</v>
      </c>
      <c r="S353" s="45">
        <v>0</v>
      </c>
      <c r="T353" s="45">
        <v>0</v>
      </c>
      <c r="U353" s="46">
        <v>0</v>
      </c>
      <c r="V353" s="46">
        <v>0</v>
      </c>
      <c r="W353" s="46">
        <v>76.66</v>
      </c>
      <c r="X353" s="46">
        <v>0</v>
      </c>
      <c r="Y353" s="46">
        <v>76.66</v>
      </c>
      <c r="Z353" s="45">
        <v>24580</v>
      </c>
      <c r="AA353" s="62">
        <f>IFERROR(IF(D353="",AA352,VLOOKUP($F353,'FPO034'!$K$9:$R$251,6,FALSE)),"--")</f>
        <v>595.51</v>
      </c>
      <c r="AB353" s="47" t="str">
        <f t="shared" si="6"/>
        <v>--</v>
      </c>
      <c r="AC353" s="51">
        <f>IFERROR(IF(D353="",AC352,VLOOKUP($F353,'FPO034'!$K$9:$R$251,7,FALSE)),"--")</f>
        <v>7870</v>
      </c>
      <c r="AD353" s="48">
        <f>IFERROR(IF(D353="",AD352,VLOOKUP($F353,'FPO034'!$K$9:$R$251,4,FALSE)),"--")</f>
        <v>42660.572881940003</v>
      </c>
      <c r="AE353" s="54"/>
    </row>
    <row r="354" spans="1:31" hidden="1" outlineLevel="2">
      <c r="A354" s="43" t="s">
        <v>26</v>
      </c>
      <c r="B354" s="43" t="s">
        <v>27</v>
      </c>
      <c r="C354" s="43" t="s">
        <v>55</v>
      </c>
      <c r="D354" s="43" t="s">
        <v>691</v>
      </c>
      <c r="E354" s="43" t="s">
        <v>677</v>
      </c>
      <c r="F354" s="43" t="s">
        <v>678</v>
      </c>
      <c r="G354" s="43" t="s">
        <v>679</v>
      </c>
      <c r="H354" s="44">
        <v>42522</v>
      </c>
      <c r="I354" s="43" t="s">
        <v>50</v>
      </c>
      <c r="J354" s="43" t="s">
        <v>680</v>
      </c>
      <c r="K354" s="43" t="s">
        <v>35</v>
      </c>
      <c r="L354" s="43" t="s">
        <v>36</v>
      </c>
      <c r="M354" s="43" t="s">
        <v>59</v>
      </c>
      <c r="N354" s="45">
        <v>116072</v>
      </c>
      <c r="O354" s="45">
        <v>122503</v>
      </c>
      <c r="P354" s="45">
        <v>6431</v>
      </c>
      <c r="Q354" s="46">
        <v>108.68</v>
      </c>
      <c r="R354" s="45">
        <v>1</v>
      </c>
      <c r="S354" s="45">
        <v>1</v>
      </c>
      <c r="T354" s="45">
        <v>0</v>
      </c>
      <c r="U354" s="46">
        <v>0</v>
      </c>
      <c r="V354" s="46">
        <v>0</v>
      </c>
      <c r="W354" s="46">
        <v>108.68</v>
      </c>
      <c r="X354" s="46">
        <v>0</v>
      </c>
      <c r="Y354" s="46">
        <v>108.68</v>
      </c>
      <c r="Z354" s="45">
        <v>24580</v>
      </c>
      <c r="AA354" s="62">
        <f>IFERROR(IF(D354="",AA353,VLOOKUP($F354,'FPO034'!$K$9:$R$251,6,FALSE)),"--")</f>
        <v>595.51</v>
      </c>
      <c r="AB354" s="47" t="str">
        <f t="shared" si="6"/>
        <v>--</v>
      </c>
      <c r="AC354" s="51">
        <f>IFERROR(IF(D354="",AC353,VLOOKUP($F354,'FPO034'!$K$9:$R$251,7,FALSE)),"--")</f>
        <v>7870</v>
      </c>
      <c r="AD354" s="48">
        <f>IFERROR(IF(D354="",AD353,VLOOKUP($F354,'FPO034'!$K$9:$R$251,4,FALSE)),"--")</f>
        <v>42660.572881940003</v>
      </c>
      <c r="AE354" s="54"/>
    </row>
    <row r="355" spans="1:31" hidden="1" outlineLevel="2">
      <c r="A355" s="43" t="s">
        <v>26</v>
      </c>
      <c r="B355" s="43" t="s">
        <v>27</v>
      </c>
      <c r="C355" s="43" t="s">
        <v>55</v>
      </c>
      <c r="D355" s="43" t="s">
        <v>692</v>
      </c>
      <c r="E355" s="43" t="s">
        <v>677</v>
      </c>
      <c r="F355" s="43" t="s">
        <v>678</v>
      </c>
      <c r="G355" s="43" t="s">
        <v>679</v>
      </c>
      <c r="H355" s="44">
        <v>42586</v>
      </c>
      <c r="I355" s="43"/>
      <c r="J355" s="43" t="s">
        <v>680</v>
      </c>
      <c r="K355" s="43" t="s">
        <v>35</v>
      </c>
      <c r="L355" s="43" t="s">
        <v>36</v>
      </c>
      <c r="M355" s="43" t="s">
        <v>59</v>
      </c>
      <c r="N355" s="45">
        <v>43385</v>
      </c>
      <c r="O355" s="45">
        <v>49588</v>
      </c>
      <c r="P355" s="45">
        <v>6203</v>
      </c>
      <c r="Q355" s="46">
        <v>104.83</v>
      </c>
      <c r="R355" s="45">
        <v>0</v>
      </c>
      <c r="S355" s="45">
        <v>0</v>
      </c>
      <c r="T355" s="45">
        <v>0</v>
      </c>
      <c r="U355" s="46">
        <v>0</v>
      </c>
      <c r="V355" s="46">
        <v>0</v>
      </c>
      <c r="W355" s="46">
        <v>104.83</v>
      </c>
      <c r="X355" s="46">
        <v>0</v>
      </c>
      <c r="Y355" s="46">
        <v>104.83</v>
      </c>
      <c r="Z355" s="45">
        <v>24580</v>
      </c>
      <c r="AA355" s="62">
        <f>IFERROR(IF(D355="",AA354,VLOOKUP($F355,'FPO034'!$K$9:$R$251,6,FALSE)),"--")</f>
        <v>595.51</v>
      </c>
      <c r="AB355" s="47" t="str">
        <f t="shared" si="6"/>
        <v>--</v>
      </c>
      <c r="AC355" s="51">
        <f>IFERROR(IF(D355="",AC354,VLOOKUP($F355,'FPO034'!$K$9:$R$251,7,FALSE)),"--")</f>
        <v>7870</v>
      </c>
      <c r="AD355" s="48">
        <f>IFERROR(IF(D355="",AD354,VLOOKUP($F355,'FPO034'!$K$9:$R$251,4,FALSE)),"--")</f>
        <v>42660.572881940003</v>
      </c>
      <c r="AE355" s="54"/>
    </row>
    <row r="356" spans="1:31" hidden="1" outlineLevel="2">
      <c r="A356" s="43" t="s">
        <v>26</v>
      </c>
      <c r="B356" s="43" t="s">
        <v>27</v>
      </c>
      <c r="C356" s="43" t="s">
        <v>140</v>
      </c>
      <c r="D356" s="43" t="s">
        <v>693</v>
      </c>
      <c r="E356" s="43" t="s">
        <v>677</v>
      </c>
      <c r="F356" s="43" t="s">
        <v>678</v>
      </c>
      <c r="G356" s="43" t="s">
        <v>679</v>
      </c>
      <c r="H356" s="44">
        <v>42522</v>
      </c>
      <c r="I356" s="43" t="s">
        <v>50</v>
      </c>
      <c r="J356" s="43" t="s">
        <v>680</v>
      </c>
      <c r="K356" s="43" t="s">
        <v>35</v>
      </c>
      <c r="L356" s="43" t="s">
        <v>36</v>
      </c>
      <c r="M356" s="43" t="s">
        <v>59</v>
      </c>
      <c r="N356" s="45">
        <v>1861</v>
      </c>
      <c r="O356" s="45">
        <v>2267</v>
      </c>
      <c r="P356" s="45">
        <v>406</v>
      </c>
      <c r="Q356" s="46">
        <v>6.86</v>
      </c>
      <c r="R356" s="45">
        <v>630</v>
      </c>
      <c r="S356" s="45">
        <v>1144</v>
      </c>
      <c r="T356" s="45">
        <v>514</v>
      </c>
      <c r="U356" s="46">
        <v>30.74</v>
      </c>
      <c r="V356" s="46">
        <v>0</v>
      </c>
      <c r="W356" s="46">
        <v>37.6</v>
      </c>
      <c r="X356" s="46">
        <v>0</v>
      </c>
      <c r="Y356" s="46">
        <v>37.6</v>
      </c>
      <c r="Z356" s="45">
        <v>24580</v>
      </c>
      <c r="AA356" s="62">
        <f>IFERROR(IF(D356="",AA355,VLOOKUP($F356,'FPO034'!$K$9:$R$251,6,FALSE)),"--")</f>
        <v>595.51</v>
      </c>
      <c r="AB356" s="47" t="str">
        <f t="shared" si="6"/>
        <v>--</v>
      </c>
      <c r="AC356" s="51">
        <f>IFERROR(IF(D356="",AC355,VLOOKUP($F356,'FPO034'!$K$9:$R$251,7,FALSE)),"--")</f>
        <v>7870</v>
      </c>
      <c r="AD356" s="48">
        <f>IFERROR(IF(D356="",AD355,VLOOKUP($F356,'FPO034'!$K$9:$R$251,4,FALSE)),"--")</f>
        <v>42660.572881940003</v>
      </c>
      <c r="AE356" s="54"/>
    </row>
    <row r="357" spans="1:31" hidden="1" outlineLevel="2">
      <c r="A357" s="43" t="s">
        <v>26</v>
      </c>
      <c r="B357" s="43" t="s">
        <v>27</v>
      </c>
      <c r="C357" s="43" t="s">
        <v>98</v>
      </c>
      <c r="D357" s="43" t="s">
        <v>694</v>
      </c>
      <c r="E357" s="43" t="s">
        <v>677</v>
      </c>
      <c r="F357" s="43" t="s">
        <v>678</v>
      </c>
      <c r="G357" s="43" t="s">
        <v>679</v>
      </c>
      <c r="H357" s="44">
        <v>42522</v>
      </c>
      <c r="I357" s="43" t="s">
        <v>50</v>
      </c>
      <c r="J357" s="43" t="s">
        <v>680</v>
      </c>
      <c r="K357" s="43" t="s">
        <v>35</v>
      </c>
      <c r="L357" s="43" t="s">
        <v>36</v>
      </c>
      <c r="M357" s="43" t="s">
        <v>59</v>
      </c>
      <c r="N357" s="45">
        <v>18150</v>
      </c>
      <c r="O357" s="45">
        <v>27253</v>
      </c>
      <c r="P357" s="45">
        <v>9103</v>
      </c>
      <c r="Q357" s="46">
        <v>153.84</v>
      </c>
      <c r="R357" s="45">
        <v>9352</v>
      </c>
      <c r="S357" s="45">
        <v>11397</v>
      </c>
      <c r="T357" s="45">
        <v>2045</v>
      </c>
      <c r="U357" s="46">
        <v>122.29</v>
      </c>
      <c r="V357" s="46">
        <v>0</v>
      </c>
      <c r="W357" s="46">
        <v>276.13</v>
      </c>
      <c r="X357" s="46">
        <v>0</v>
      </c>
      <c r="Y357" s="46">
        <v>276.13</v>
      </c>
      <c r="Z357" s="45">
        <v>24580</v>
      </c>
      <c r="AA357" s="62">
        <f>IFERROR(IF(D357="",AA356,VLOOKUP($F357,'FPO034'!$K$9:$R$251,6,FALSE)),"--")</f>
        <v>595.51</v>
      </c>
      <c r="AB357" s="47" t="str">
        <f t="shared" si="6"/>
        <v>--</v>
      </c>
      <c r="AC357" s="51">
        <f>IFERROR(IF(D357="",AC356,VLOOKUP($F357,'FPO034'!$K$9:$R$251,7,FALSE)),"--")</f>
        <v>7870</v>
      </c>
      <c r="AD357" s="48">
        <f>IFERROR(IF(D357="",AD356,VLOOKUP($F357,'FPO034'!$K$9:$R$251,4,FALSE)),"--")</f>
        <v>42660.572881940003</v>
      </c>
      <c r="AE357" s="54"/>
    </row>
    <row r="358" spans="1:31" hidden="1" outlineLevel="2">
      <c r="A358" s="43" t="s">
        <v>26</v>
      </c>
      <c r="B358" s="43" t="s">
        <v>27</v>
      </c>
      <c r="C358" s="43" t="s">
        <v>48</v>
      </c>
      <c r="D358" s="43" t="s">
        <v>695</v>
      </c>
      <c r="E358" s="43" t="s">
        <v>677</v>
      </c>
      <c r="F358" s="43" t="s">
        <v>678</v>
      </c>
      <c r="G358" s="43" t="s">
        <v>679</v>
      </c>
      <c r="H358" s="44">
        <v>42522</v>
      </c>
      <c r="I358" s="43" t="s">
        <v>50</v>
      </c>
      <c r="J358" s="43" t="s">
        <v>680</v>
      </c>
      <c r="K358" s="43" t="s">
        <v>35</v>
      </c>
      <c r="L358" s="43" t="s">
        <v>36</v>
      </c>
      <c r="M358" s="43" t="s">
        <v>59</v>
      </c>
      <c r="N358" s="45">
        <v>162</v>
      </c>
      <c r="O358" s="45">
        <v>162</v>
      </c>
      <c r="P358" s="45">
        <v>0</v>
      </c>
      <c r="Q358" s="46">
        <v>0</v>
      </c>
      <c r="R358" s="45">
        <v>1</v>
      </c>
      <c r="S358" s="45">
        <v>1</v>
      </c>
      <c r="T358" s="45">
        <v>0</v>
      </c>
      <c r="U358" s="46">
        <v>0</v>
      </c>
      <c r="V358" s="46">
        <v>0</v>
      </c>
      <c r="W358" s="46">
        <v>0</v>
      </c>
      <c r="X358" s="46">
        <v>0</v>
      </c>
      <c r="Y358" s="46">
        <v>0</v>
      </c>
      <c r="Z358" s="45">
        <v>24580</v>
      </c>
      <c r="AA358" s="62">
        <f>IFERROR(IF(D358="",AA357,VLOOKUP($F358,'FPO034'!$K$9:$R$251,6,FALSE)),"--")</f>
        <v>595.51</v>
      </c>
      <c r="AB358" s="47" t="str">
        <f t="shared" si="6"/>
        <v>--</v>
      </c>
      <c r="AC358" s="51">
        <f>IFERROR(IF(D358="",AC357,VLOOKUP($F358,'FPO034'!$K$9:$R$251,7,FALSE)),"--")</f>
        <v>7870</v>
      </c>
      <c r="AD358" s="48">
        <f>IFERROR(IF(D358="",AD357,VLOOKUP($F358,'FPO034'!$K$9:$R$251,4,FALSE)),"--")</f>
        <v>42660.572881940003</v>
      </c>
      <c r="AE358" s="54"/>
    </row>
    <row r="359" spans="1:31" outlineLevel="1" collapsed="1">
      <c r="A359" s="43"/>
      <c r="B359" s="43"/>
      <c r="C359" s="43"/>
      <c r="D359" s="43"/>
      <c r="E359" s="43"/>
      <c r="F359" s="60" t="s">
        <v>1381</v>
      </c>
      <c r="G359" s="43"/>
      <c r="H359" s="44"/>
      <c r="I359" s="43"/>
      <c r="J359" s="43"/>
      <c r="K359" s="43"/>
      <c r="L359" s="43"/>
      <c r="M359" s="43"/>
      <c r="N359" s="45"/>
      <c r="O359" s="45"/>
      <c r="P359" s="45"/>
      <c r="Q359" s="46"/>
      <c r="R359" s="45"/>
      <c r="S359" s="45"/>
      <c r="T359" s="45"/>
      <c r="U359" s="46"/>
      <c r="V359" s="46"/>
      <c r="W359" s="46"/>
      <c r="X359" s="46"/>
      <c r="Y359" s="46">
        <f>SUBTOTAL(9,Y350:Y358)</f>
        <v>716.35</v>
      </c>
      <c r="Z359" s="45"/>
      <c r="AA359" s="62">
        <f>IFERROR(IF(D359="",AA358,VLOOKUP($F359,'FPO034'!$K$9:$R$251,6,FALSE)),"--")</f>
        <v>595.51</v>
      </c>
      <c r="AB359" s="47" t="str">
        <f t="shared" si="6"/>
        <v>Yes</v>
      </c>
      <c r="AC359" s="51">
        <f>IFERROR(IF(D359="",AC358,VLOOKUP($F359,'FPO034'!$K$9:$R$251,7,FALSE)),"--")</f>
        <v>7870</v>
      </c>
      <c r="AD359" s="48">
        <f>IFERROR(IF(D359="",AD358,VLOOKUP($F359,'FPO034'!$K$9:$R$251,4,FALSE)),"--")</f>
        <v>42660.572881940003</v>
      </c>
      <c r="AE359" s="54"/>
    </row>
    <row r="360" spans="1:31" hidden="1" outlineLevel="2">
      <c r="A360" s="43" t="s">
        <v>26</v>
      </c>
      <c r="B360" s="43" t="s">
        <v>27</v>
      </c>
      <c r="C360" s="43" t="s">
        <v>696</v>
      </c>
      <c r="D360" s="43" t="s">
        <v>697</v>
      </c>
      <c r="E360" s="43" t="s">
        <v>45</v>
      </c>
      <c r="F360" s="43" t="s">
        <v>698</v>
      </c>
      <c r="G360" s="43" t="s">
        <v>699</v>
      </c>
      <c r="H360" s="44">
        <v>42501</v>
      </c>
      <c r="I360" s="43"/>
      <c r="J360" s="43" t="s">
        <v>46</v>
      </c>
      <c r="K360" s="43" t="s">
        <v>47</v>
      </c>
      <c r="L360" s="43" t="s">
        <v>36</v>
      </c>
      <c r="M360" s="43" t="s">
        <v>37</v>
      </c>
      <c r="N360" s="45">
        <v>2327</v>
      </c>
      <c r="O360" s="45">
        <v>2327</v>
      </c>
      <c r="P360" s="45">
        <v>0</v>
      </c>
      <c r="Q360" s="46">
        <v>0</v>
      </c>
      <c r="R360" s="45">
        <v>10</v>
      </c>
      <c r="S360" s="45">
        <v>10</v>
      </c>
      <c r="T360" s="45">
        <v>0</v>
      </c>
      <c r="U360" s="46">
        <v>0</v>
      </c>
      <c r="V360" s="46">
        <v>0</v>
      </c>
      <c r="W360" s="46">
        <v>0</v>
      </c>
      <c r="X360" s="46">
        <v>0</v>
      </c>
      <c r="Y360" s="46">
        <v>0</v>
      </c>
      <c r="Z360" s="45">
        <v>24580</v>
      </c>
      <c r="AA360" s="62">
        <f>IFERROR(IF(D360="",AA359,VLOOKUP($F360,'FPO034'!$K$9:$R$251,6,FALSE)),"--")</f>
        <v>19084.310000000001</v>
      </c>
      <c r="AB360" s="47" t="str">
        <f t="shared" si="6"/>
        <v>--</v>
      </c>
      <c r="AC360" s="51">
        <f>IFERROR(IF(D360="",AC359,VLOOKUP($F360,'FPO034'!$K$9:$R$251,7,FALSE)),"--")</f>
        <v>27406</v>
      </c>
      <c r="AD360" s="48">
        <f>IFERROR(IF(D360="",AD359,VLOOKUP($F360,'FPO034'!$K$9:$R$251,4,FALSE)),"--")</f>
        <v>42662.589872680001</v>
      </c>
      <c r="AE360" s="54"/>
    </row>
    <row r="361" spans="1:31" hidden="1" outlineLevel="2">
      <c r="A361" s="43" t="s">
        <v>26</v>
      </c>
      <c r="B361" s="43" t="s">
        <v>27</v>
      </c>
      <c r="C361" s="43" t="s">
        <v>696</v>
      </c>
      <c r="D361" s="43" t="s">
        <v>700</v>
      </c>
      <c r="E361" s="43" t="s">
        <v>45</v>
      </c>
      <c r="F361" s="43" t="s">
        <v>698</v>
      </c>
      <c r="G361" s="43" t="s">
        <v>699</v>
      </c>
      <c r="H361" s="44">
        <v>42501</v>
      </c>
      <c r="I361" s="43"/>
      <c r="J361" s="43" t="s">
        <v>46</v>
      </c>
      <c r="K361" s="43" t="s">
        <v>47</v>
      </c>
      <c r="L361" s="43" t="s">
        <v>36</v>
      </c>
      <c r="M361" s="43" t="s">
        <v>37</v>
      </c>
      <c r="N361" s="45">
        <v>70</v>
      </c>
      <c r="O361" s="45">
        <v>70</v>
      </c>
      <c r="P361" s="45">
        <v>0</v>
      </c>
      <c r="Q361" s="46">
        <v>0</v>
      </c>
      <c r="R361" s="45">
        <v>10</v>
      </c>
      <c r="S361" s="45">
        <v>10</v>
      </c>
      <c r="T361" s="45">
        <v>0</v>
      </c>
      <c r="U361" s="46">
        <v>0</v>
      </c>
      <c r="V361" s="46">
        <v>0</v>
      </c>
      <c r="W361" s="46">
        <v>0</v>
      </c>
      <c r="X361" s="46">
        <v>0</v>
      </c>
      <c r="Y361" s="46">
        <v>0</v>
      </c>
      <c r="Z361" s="45">
        <v>24580</v>
      </c>
      <c r="AA361" s="62">
        <f>IFERROR(IF(D361="",AA360,VLOOKUP($F361,'FPO034'!$K$9:$R$251,6,FALSE)),"--")</f>
        <v>19084.310000000001</v>
      </c>
      <c r="AB361" s="47" t="str">
        <f t="shared" si="6"/>
        <v>--</v>
      </c>
      <c r="AC361" s="51">
        <f>IFERROR(IF(D361="",AC360,VLOOKUP($F361,'FPO034'!$K$9:$R$251,7,FALSE)),"--")</f>
        <v>27406</v>
      </c>
      <c r="AD361" s="48">
        <f>IFERROR(IF(D361="",AD360,VLOOKUP($F361,'FPO034'!$K$9:$R$251,4,FALSE)),"--")</f>
        <v>42662.589872680001</v>
      </c>
      <c r="AE361" s="54"/>
    </row>
    <row r="362" spans="1:31" hidden="1" outlineLevel="2">
      <c r="A362" s="43" t="s">
        <v>26</v>
      </c>
      <c r="B362" s="43" t="s">
        <v>27</v>
      </c>
      <c r="C362" s="43" t="s">
        <v>98</v>
      </c>
      <c r="D362" s="43" t="s">
        <v>701</v>
      </c>
      <c r="E362" s="43" t="s">
        <v>45</v>
      </c>
      <c r="F362" s="43" t="s">
        <v>698</v>
      </c>
      <c r="G362" s="43" t="s">
        <v>699</v>
      </c>
      <c r="H362" s="44">
        <v>42499</v>
      </c>
      <c r="I362" s="43" t="s">
        <v>50</v>
      </c>
      <c r="J362" s="43" t="s">
        <v>302</v>
      </c>
      <c r="K362" s="43" t="s">
        <v>35</v>
      </c>
      <c r="L362" s="43" t="s">
        <v>36</v>
      </c>
      <c r="M362" s="43" t="s">
        <v>51</v>
      </c>
      <c r="N362" s="45">
        <v>15753</v>
      </c>
      <c r="O362" s="45">
        <v>16115</v>
      </c>
      <c r="P362" s="45">
        <v>362</v>
      </c>
      <c r="Q362" s="46">
        <v>6.12</v>
      </c>
      <c r="R362" s="45">
        <v>16068</v>
      </c>
      <c r="S362" s="45">
        <v>16610</v>
      </c>
      <c r="T362" s="45">
        <v>542</v>
      </c>
      <c r="U362" s="46">
        <v>32.409999999999997</v>
      </c>
      <c r="V362" s="46">
        <v>0</v>
      </c>
      <c r="W362" s="46">
        <v>38.53</v>
      </c>
      <c r="X362" s="46">
        <v>0</v>
      </c>
      <c r="Y362" s="46">
        <v>38.53</v>
      </c>
      <c r="Z362" s="45">
        <v>24580</v>
      </c>
      <c r="AA362" s="62">
        <f>IFERROR(IF(D362="",AA361,VLOOKUP($F362,'FPO034'!$K$9:$R$251,6,FALSE)),"--")</f>
        <v>19084.310000000001</v>
      </c>
      <c r="AB362" s="47" t="str">
        <f t="shared" si="6"/>
        <v>--</v>
      </c>
      <c r="AC362" s="51">
        <f>IFERROR(IF(D362="",AC361,VLOOKUP($F362,'FPO034'!$K$9:$R$251,7,FALSE)),"--")</f>
        <v>27406</v>
      </c>
      <c r="AD362" s="48">
        <f>IFERROR(IF(D362="",AD361,VLOOKUP($F362,'FPO034'!$K$9:$R$251,4,FALSE)),"--")</f>
        <v>42662.589872680001</v>
      </c>
      <c r="AE362" s="54"/>
    </row>
    <row r="363" spans="1:31" hidden="1" outlineLevel="2">
      <c r="A363" s="43" t="s">
        <v>26</v>
      </c>
      <c r="B363" s="43" t="s">
        <v>27</v>
      </c>
      <c r="C363" s="43" t="s">
        <v>98</v>
      </c>
      <c r="D363" s="43" t="s">
        <v>702</v>
      </c>
      <c r="E363" s="43" t="s">
        <v>45</v>
      </c>
      <c r="F363" s="43" t="s">
        <v>698</v>
      </c>
      <c r="G363" s="43" t="s">
        <v>699</v>
      </c>
      <c r="H363" s="44">
        <v>42499</v>
      </c>
      <c r="I363" s="43" t="s">
        <v>50</v>
      </c>
      <c r="J363" s="43" t="s">
        <v>302</v>
      </c>
      <c r="K363" s="43" t="s">
        <v>35</v>
      </c>
      <c r="L363" s="43" t="s">
        <v>36</v>
      </c>
      <c r="M363" s="43" t="s">
        <v>51</v>
      </c>
      <c r="N363" s="45">
        <v>17740</v>
      </c>
      <c r="O363" s="45">
        <v>20220</v>
      </c>
      <c r="P363" s="45">
        <v>2480</v>
      </c>
      <c r="Q363" s="46">
        <v>41.91</v>
      </c>
      <c r="R363" s="45">
        <v>11747</v>
      </c>
      <c r="S363" s="45">
        <v>12548</v>
      </c>
      <c r="T363" s="45">
        <v>801</v>
      </c>
      <c r="U363" s="46">
        <v>47.9</v>
      </c>
      <c r="V363" s="46">
        <v>0</v>
      </c>
      <c r="W363" s="46">
        <v>89.81</v>
      </c>
      <c r="X363" s="46">
        <v>0</v>
      </c>
      <c r="Y363" s="46">
        <v>89.81</v>
      </c>
      <c r="Z363" s="45">
        <v>24580</v>
      </c>
      <c r="AA363" s="62">
        <f>IFERROR(IF(D363="",AA362,VLOOKUP($F363,'FPO034'!$K$9:$R$251,6,FALSE)),"--")</f>
        <v>19084.310000000001</v>
      </c>
      <c r="AB363" s="47" t="str">
        <f t="shared" si="6"/>
        <v>--</v>
      </c>
      <c r="AC363" s="51">
        <f>IFERROR(IF(D363="",AC362,VLOOKUP($F363,'FPO034'!$K$9:$R$251,7,FALSE)),"--")</f>
        <v>27406</v>
      </c>
      <c r="AD363" s="48">
        <f>IFERROR(IF(D363="",AD362,VLOOKUP($F363,'FPO034'!$K$9:$R$251,4,FALSE)),"--")</f>
        <v>42662.589872680001</v>
      </c>
      <c r="AE363" s="54"/>
    </row>
    <row r="364" spans="1:31" hidden="1" outlineLevel="2">
      <c r="A364" s="43" t="s">
        <v>26</v>
      </c>
      <c r="B364" s="43" t="s">
        <v>27</v>
      </c>
      <c r="C364" s="43" t="s">
        <v>98</v>
      </c>
      <c r="D364" s="43" t="s">
        <v>703</v>
      </c>
      <c r="E364" s="43" t="s">
        <v>45</v>
      </c>
      <c r="F364" s="43" t="s">
        <v>698</v>
      </c>
      <c r="G364" s="43" t="s">
        <v>699</v>
      </c>
      <c r="H364" s="44">
        <v>42499</v>
      </c>
      <c r="I364" s="43" t="s">
        <v>50</v>
      </c>
      <c r="J364" s="43" t="s">
        <v>302</v>
      </c>
      <c r="K364" s="43" t="s">
        <v>35</v>
      </c>
      <c r="L364" s="43" t="s">
        <v>36</v>
      </c>
      <c r="M364" s="43" t="s">
        <v>51</v>
      </c>
      <c r="N364" s="45">
        <v>16292</v>
      </c>
      <c r="O364" s="45">
        <v>17409</v>
      </c>
      <c r="P364" s="45">
        <v>1117</v>
      </c>
      <c r="Q364" s="46">
        <v>18.88</v>
      </c>
      <c r="R364" s="45">
        <v>12512</v>
      </c>
      <c r="S364" s="45">
        <v>16163</v>
      </c>
      <c r="T364" s="45">
        <v>3651</v>
      </c>
      <c r="U364" s="46">
        <v>218.33</v>
      </c>
      <c r="V364" s="46">
        <v>0</v>
      </c>
      <c r="W364" s="46">
        <v>237.21</v>
      </c>
      <c r="X364" s="46">
        <v>0</v>
      </c>
      <c r="Y364" s="46">
        <v>237.21</v>
      </c>
      <c r="Z364" s="45">
        <v>24580</v>
      </c>
      <c r="AA364" s="62">
        <f>IFERROR(IF(D364="",AA363,VLOOKUP($F364,'FPO034'!$K$9:$R$251,6,FALSE)),"--")</f>
        <v>19084.310000000001</v>
      </c>
      <c r="AB364" s="47" t="str">
        <f t="shared" si="6"/>
        <v>--</v>
      </c>
      <c r="AC364" s="51">
        <f>IFERROR(IF(D364="",AC363,VLOOKUP($F364,'FPO034'!$K$9:$R$251,7,FALSE)),"--")</f>
        <v>27406</v>
      </c>
      <c r="AD364" s="48">
        <f>IFERROR(IF(D364="",AD363,VLOOKUP($F364,'FPO034'!$K$9:$R$251,4,FALSE)),"--")</f>
        <v>42662.589872680001</v>
      </c>
      <c r="AE364" s="54"/>
    </row>
    <row r="365" spans="1:31" hidden="1" outlineLevel="2">
      <c r="A365" s="43" t="s">
        <v>26</v>
      </c>
      <c r="B365" s="43" t="s">
        <v>27</v>
      </c>
      <c r="C365" s="43" t="s">
        <v>98</v>
      </c>
      <c r="D365" s="43" t="s">
        <v>704</v>
      </c>
      <c r="E365" s="43" t="s">
        <v>45</v>
      </c>
      <c r="F365" s="43" t="s">
        <v>698</v>
      </c>
      <c r="G365" s="43" t="s">
        <v>699</v>
      </c>
      <c r="H365" s="44">
        <v>42499</v>
      </c>
      <c r="I365" s="43" t="s">
        <v>50</v>
      </c>
      <c r="J365" s="43" t="s">
        <v>302</v>
      </c>
      <c r="K365" s="43" t="s">
        <v>35</v>
      </c>
      <c r="L365" s="43" t="s">
        <v>36</v>
      </c>
      <c r="M365" s="43" t="s">
        <v>51</v>
      </c>
      <c r="N365" s="45">
        <v>57174</v>
      </c>
      <c r="O365" s="45">
        <v>60989</v>
      </c>
      <c r="P365" s="45">
        <v>3815</v>
      </c>
      <c r="Q365" s="46">
        <v>64.47</v>
      </c>
      <c r="R365" s="45">
        <v>36658</v>
      </c>
      <c r="S365" s="45">
        <v>38749</v>
      </c>
      <c r="T365" s="45">
        <v>2091</v>
      </c>
      <c r="U365" s="46">
        <v>125.04</v>
      </c>
      <c r="V365" s="46">
        <v>0</v>
      </c>
      <c r="W365" s="46">
        <v>189.51</v>
      </c>
      <c r="X365" s="46">
        <v>0</v>
      </c>
      <c r="Y365" s="46">
        <v>189.51</v>
      </c>
      <c r="Z365" s="45">
        <v>24580</v>
      </c>
      <c r="AA365" s="62">
        <f>IFERROR(IF(D365="",AA364,VLOOKUP($F365,'FPO034'!$K$9:$R$251,6,FALSE)),"--")</f>
        <v>19084.310000000001</v>
      </c>
      <c r="AB365" s="47" t="str">
        <f t="shared" si="6"/>
        <v>--</v>
      </c>
      <c r="AC365" s="51">
        <f>IFERROR(IF(D365="",AC364,VLOOKUP($F365,'FPO034'!$K$9:$R$251,7,FALSE)),"--")</f>
        <v>27406</v>
      </c>
      <c r="AD365" s="48">
        <f>IFERROR(IF(D365="",AD364,VLOOKUP($F365,'FPO034'!$K$9:$R$251,4,FALSE)),"--")</f>
        <v>42662.589872680001</v>
      </c>
      <c r="AE365" s="54"/>
    </row>
    <row r="366" spans="1:31" hidden="1" outlineLevel="2">
      <c r="A366" s="43" t="s">
        <v>26</v>
      </c>
      <c r="B366" s="43" t="s">
        <v>27</v>
      </c>
      <c r="C366" s="43" t="s">
        <v>166</v>
      </c>
      <c r="D366" s="43" t="s">
        <v>705</v>
      </c>
      <c r="E366" s="43" t="s">
        <v>45</v>
      </c>
      <c r="F366" s="43" t="s">
        <v>698</v>
      </c>
      <c r="G366" s="43" t="s">
        <v>699</v>
      </c>
      <c r="H366" s="44">
        <v>42501</v>
      </c>
      <c r="I366" s="43"/>
      <c r="J366" s="43" t="s">
        <v>46</v>
      </c>
      <c r="K366" s="43" t="s">
        <v>47</v>
      </c>
      <c r="L366" s="43" t="s">
        <v>36</v>
      </c>
      <c r="M366" s="43" t="s">
        <v>37</v>
      </c>
      <c r="N366" s="45">
        <v>5073</v>
      </c>
      <c r="O366" s="45">
        <v>5073</v>
      </c>
      <c r="P366" s="45">
        <v>0</v>
      </c>
      <c r="Q366" s="46">
        <v>0</v>
      </c>
      <c r="R366" s="45">
        <v>10</v>
      </c>
      <c r="S366" s="45">
        <v>10</v>
      </c>
      <c r="T366" s="45">
        <v>0</v>
      </c>
      <c r="U366" s="46">
        <v>0</v>
      </c>
      <c r="V366" s="46">
        <v>0</v>
      </c>
      <c r="W366" s="46">
        <v>0</v>
      </c>
      <c r="X366" s="46">
        <v>0</v>
      </c>
      <c r="Y366" s="46">
        <v>0</v>
      </c>
      <c r="Z366" s="45">
        <v>24580</v>
      </c>
      <c r="AA366" s="62">
        <f>IFERROR(IF(D366="",AA365,VLOOKUP($F366,'FPO034'!$K$9:$R$251,6,FALSE)),"--")</f>
        <v>19084.310000000001</v>
      </c>
      <c r="AB366" s="47" t="str">
        <f t="shared" si="6"/>
        <v>--</v>
      </c>
      <c r="AC366" s="51">
        <f>IFERROR(IF(D366="",AC365,VLOOKUP($F366,'FPO034'!$K$9:$R$251,7,FALSE)),"--")</f>
        <v>27406</v>
      </c>
      <c r="AD366" s="48">
        <f>IFERROR(IF(D366="",AD365,VLOOKUP($F366,'FPO034'!$K$9:$R$251,4,FALSE)),"--")</f>
        <v>42662.589872680001</v>
      </c>
      <c r="AE366" s="54"/>
    </row>
    <row r="367" spans="1:31" hidden="1" outlineLevel="2">
      <c r="A367" s="43" t="s">
        <v>26</v>
      </c>
      <c r="B367" s="43" t="s">
        <v>27</v>
      </c>
      <c r="C367" s="43" t="s">
        <v>55</v>
      </c>
      <c r="D367" s="43" t="s">
        <v>706</v>
      </c>
      <c r="E367" s="43" t="s">
        <v>45</v>
      </c>
      <c r="F367" s="43" t="s">
        <v>698</v>
      </c>
      <c r="G367" s="43" t="s">
        <v>699</v>
      </c>
      <c r="H367" s="44">
        <v>42499</v>
      </c>
      <c r="I367" s="43" t="s">
        <v>50</v>
      </c>
      <c r="J367" s="43" t="s">
        <v>302</v>
      </c>
      <c r="K367" s="43" t="s">
        <v>35</v>
      </c>
      <c r="L367" s="43" t="s">
        <v>36</v>
      </c>
      <c r="M367" s="43" t="s">
        <v>51</v>
      </c>
      <c r="N367" s="45">
        <v>13644</v>
      </c>
      <c r="O367" s="45">
        <v>15793</v>
      </c>
      <c r="P367" s="45">
        <v>2149</v>
      </c>
      <c r="Q367" s="46">
        <v>36.32</v>
      </c>
      <c r="R367" s="45">
        <v>1</v>
      </c>
      <c r="S367" s="45">
        <v>1</v>
      </c>
      <c r="T367" s="45">
        <v>0</v>
      </c>
      <c r="U367" s="46">
        <v>0</v>
      </c>
      <c r="V367" s="46">
        <v>0</v>
      </c>
      <c r="W367" s="46">
        <v>36.32</v>
      </c>
      <c r="X367" s="46">
        <v>0</v>
      </c>
      <c r="Y367" s="46">
        <v>36.32</v>
      </c>
      <c r="Z367" s="45">
        <v>24580</v>
      </c>
      <c r="AA367" s="62">
        <f>IFERROR(IF(D367="",AA366,VLOOKUP($F367,'FPO034'!$K$9:$R$251,6,FALSE)),"--")</f>
        <v>19084.310000000001</v>
      </c>
      <c r="AB367" s="47" t="str">
        <f t="shared" si="6"/>
        <v>--</v>
      </c>
      <c r="AC367" s="51">
        <f>IFERROR(IF(D367="",AC366,VLOOKUP($F367,'FPO034'!$K$9:$R$251,7,FALSE)),"--")</f>
        <v>27406</v>
      </c>
      <c r="AD367" s="48">
        <f>IFERROR(IF(D367="",AD366,VLOOKUP($F367,'FPO034'!$K$9:$R$251,4,FALSE)),"--")</f>
        <v>42662.589872680001</v>
      </c>
      <c r="AE367" s="54"/>
    </row>
    <row r="368" spans="1:31" hidden="1" outlineLevel="2">
      <c r="A368" s="43" t="s">
        <v>26</v>
      </c>
      <c r="B368" s="43" t="s">
        <v>27</v>
      </c>
      <c r="C368" s="43" t="s">
        <v>55</v>
      </c>
      <c r="D368" s="43" t="s">
        <v>707</v>
      </c>
      <c r="E368" s="43" t="s">
        <v>45</v>
      </c>
      <c r="F368" s="43" t="s">
        <v>698</v>
      </c>
      <c r="G368" s="43" t="s">
        <v>699</v>
      </c>
      <c r="H368" s="44">
        <v>42499</v>
      </c>
      <c r="I368" s="43" t="s">
        <v>50</v>
      </c>
      <c r="J368" s="43" t="s">
        <v>302</v>
      </c>
      <c r="K368" s="43" t="s">
        <v>35</v>
      </c>
      <c r="L368" s="43" t="s">
        <v>36</v>
      </c>
      <c r="M368" s="43" t="s">
        <v>51</v>
      </c>
      <c r="N368" s="45">
        <v>7385</v>
      </c>
      <c r="O368" s="45">
        <v>8172</v>
      </c>
      <c r="P368" s="45">
        <v>787</v>
      </c>
      <c r="Q368" s="46">
        <v>13.3</v>
      </c>
      <c r="R368" s="45">
        <v>1</v>
      </c>
      <c r="S368" s="45">
        <v>1</v>
      </c>
      <c r="T368" s="45">
        <v>0</v>
      </c>
      <c r="U368" s="46">
        <v>0</v>
      </c>
      <c r="V368" s="46">
        <v>0</v>
      </c>
      <c r="W368" s="46">
        <v>13.3</v>
      </c>
      <c r="X368" s="46">
        <v>0</v>
      </c>
      <c r="Y368" s="46">
        <v>13.3</v>
      </c>
      <c r="Z368" s="45">
        <v>24580</v>
      </c>
      <c r="AA368" s="62">
        <f>IFERROR(IF(D368="",AA367,VLOOKUP($F368,'FPO034'!$K$9:$R$251,6,FALSE)),"--")</f>
        <v>19084.310000000001</v>
      </c>
      <c r="AB368" s="47" t="str">
        <f t="shared" si="6"/>
        <v>--</v>
      </c>
      <c r="AC368" s="51">
        <f>IFERROR(IF(D368="",AC367,VLOOKUP($F368,'FPO034'!$K$9:$R$251,7,FALSE)),"--")</f>
        <v>27406</v>
      </c>
      <c r="AD368" s="48">
        <f>IFERROR(IF(D368="",AD367,VLOOKUP($F368,'FPO034'!$K$9:$R$251,4,FALSE)),"--")</f>
        <v>42662.589872680001</v>
      </c>
      <c r="AE368" s="54"/>
    </row>
    <row r="369" spans="1:31" hidden="1" outlineLevel="2">
      <c r="A369" s="43" t="s">
        <v>26</v>
      </c>
      <c r="B369" s="43" t="s">
        <v>27</v>
      </c>
      <c r="C369" s="43" t="s">
        <v>55</v>
      </c>
      <c r="D369" s="43" t="s">
        <v>708</v>
      </c>
      <c r="E369" s="43" t="s">
        <v>45</v>
      </c>
      <c r="F369" s="43" t="s">
        <v>698</v>
      </c>
      <c r="G369" s="43" t="s">
        <v>699</v>
      </c>
      <c r="H369" s="44">
        <v>42499</v>
      </c>
      <c r="I369" s="43" t="s">
        <v>50</v>
      </c>
      <c r="J369" s="43" t="s">
        <v>302</v>
      </c>
      <c r="K369" s="43" t="s">
        <v>35</v>
      </c>
      <c r="L369" s="43" t="s">
        <v>36</v>
      </c>
      <c r="M369" s="43" t="s">
        <v>51</v>
      </c>
      <c r="N369" s="45">
        <v>45795</v>
      </c>
      <c r="O369" s="45">
        <v>48507</v>
      </c>
      <c r="P369" s="45">
        <v>2712</v>
      </c>
      <c r="Q369" s="46">
        <v>45.83</v>
      </c>
      <c r="R369" s="45">
        <v>1</v>
      </c>
      <c r="S369" s="45">
        <v>1</v>
      </c>
      <c r="T369" s="45">
        <v>0</v>
      </c>
      <c r="U369" s="46">
        <v>0</v>
      </c>
      <c r="V369" s="46">
        <v>0</v>
      </c>
      <c r="W369" s="46">
        <v>45.83</v>
      </c>
      <c r="X369" s="46">
        <v>0</v>
      </c>
      <c r="Y369" s="46">
        <v>45.83</v>
      </c>
      <c r="Z369" s="45">
        <v>24580</v>
      </c>
      <c r="AA369" s="62">
        <f>IFERROR(IF(D369="",AA368,VLOOKUP($F369,'FPO034'!$K$9:$R$251,6,FALSE)),"--")</f>
        <v>19084.310000000001</v>
      </c>
      <c r="AB369" s="47" t="str">
        <f t="shared" si="6"/>
        <v>--</v>
      </c>
      <c r="AC369" s="51">
        <f>IFERROR(IF(D369="",AC368,VLOOKUP($F369,'FPO034'!$K$9:$R$251,7,FALSE)),"--")</f>
        <v>27406</v>
      </c>
      <c r="AD369" s="48">
        <f>IFERROR(IF(D369="",AD368,VLOOKUP($F369,'FPO034'!$K$9:$R$251,4,FALSE)),"--")</f>
        <v>42662.589872680001</v>
      </c>
      <c r="AE369" s="54"/>
    </row>
    <row r="370" spans="1:31" outlineLevel="1" collapsed="1">
      <c r="A370" s="43"/>
      <c r="B370" s="43"/>
      <c r="C370" s="43"/>
      <c r="D370" s="43"/>
      <c r="E370" s="43"/>
      <c r="F370" s="60" t="s">
        <v>1382</v>
      </c>
      <c r="G370" s="43"/>
      <c r="H370" s="44"/>
      <c r="I370" s="43"/>
      <c r="J370" s="43"/>
      <c r="K370" s="43"/>
      <c r="L370" s="43"/>
      <c r="M370" s="43"/>
      <c r="N370" s="45"/>
      <c r="O370" s="45"/>
      <c r="P370" s="45"/>
      <c r="Q370" s="46"/>
      <c r="R370" s="45"/>
      <c r="S370" s="45"/>
      <c r="T370" s="45"/>
      <c r="U370" s="46"/>
      <c r="V370" s="46"/>
      <c r="W370" s="46"/>
      <c r="X370" s="46"/>
      <c r="Y370" s="46">
        <f>SUBTOTAL(9,Y360:Y369)</f>
        <v>650.51</v>
      </c>
      <c r="Z370" s="45"/>
      <c r="AA370" s="62">
        <f>IFERROR(IF(D370="",AA369,VLOOKUP($F370,'FPO034'!$K$9:$R$251,6,FALSE)),"--")</f>
        <v>19084.310000000001</v>
      </c>
      <c r="AB370" s="47" t="str">
        <f t="shared" si="6"/>
        <v>--</v>
      </c>
      <c r="AC370" s="51">
        <f>IFERROR(IF(D370="",AC369,VLOOKUP($F370,'FPO034'!$K$9:$R$251,7,FALSE)),"--")</f>
        <v>27406</v>
      </c>
      <c r="AD370" s="48">
        <f>IFERROR(IF(D370="",AD369,VLOOKUP($F370,'FPO034'!$K$9:$R$251,4,FALSE)),"--")</f>
        <v>42662.589872680001</v>
      </c>
      <c r="AE370" s="54"/>
    </row>
    <row r="371" spans="1:31" hidden="1" outlineLevel="2">
      <c r="A371" s="43" t="s">
        <v>26</v>
      </c>
      <c r="B371" s="43" t="s">
        <v>27</v>
      </c>
      <c r="C371" s="43" t="s">
        <v>60</v>
      </c>
      <c r="D371" s="43" t="s">
        <v>709</v>
      </c>
      <c r="E371" s="43" t="s">
        <v>710</v>
      </c>
      <c r="F371" s="43" t="s">
        <v>711</v>
      </c>
      <c r="G371" s="43" t="s">
        <v>712</v>
      </c>
      <c r="H371" s="44">
        <v>42444</v>
      </c>
      <c r="I371" s="43" t="s">
        <v>164</v>
      </c>
      <c r="J371" s="43" t="s">
        <v>713</v>
      </c>
      <c r="K371" s="43" t="s">
        <v>35</v>
      </c>
      <c r="L371" s="43" t="s">
        <v>36</v>
      </c>
      <c r="M371" s="43" t="s">
        <v>51</v>
      </c>
      <c r="N371" s="45">
        <v>7966</v>
      </c>
      <c r="O371" s="45">
        <v>10779</v>
      </c>
      <c r="P371" s="45">
        <v>2813</v>
      </c>
      <c r="Q371" s="46">
        <v>47.54</v>
      </c>
      <c r="R371" s="45">
        <v>0</v>
      </c>
      <c r="S371" s="45">
        <v>0</v>
      </c>
      <c r="T371" s="45">
        <v>0</v>
      </c>
      <c r="U371" s="46">
        <v>0</v>
      </c>
      <c r="V371" s="46">
        <v>0</v>
      </c>
      <c r="W371" s="46">
        <v>47.54</v>
      </c>
      <c r="X371" s="46">
        <v>0</v>
      </c>
      <c r="Y371" s="46">
        <v>47.54</v>
      </c>
      <c r="Z371" s="45">
        <v>24580</v>
      </c>
      <c r="AA371" s="62">
        <f>IFERROR(IF(D371="",AA370,VLOOKUP($F371,'FPO034'!$K$9:$R$251,6,FALSE)),"--")</f>
        <v>3180.38</v>
      </c>
      <c r="AB371" s="47" t="str">
        <f t="shared" si="6"/>
        <v>--</v>
      </c>
      <c r="AC371" s="51">
        <f>IFERROR(IF(D371="",AC370,VLOOKUP($F371,'FPO034'!$K$9:$R$251,7,FALSE)),"--")</f>
        <v>7000</v>
      </c>
      <c r="AD371" s="48">
        <f>IFERROR(IF(D371="",AD370,VLOOKUP($F371,'FPO034'!$K$9:$R$251,4,FALSE)),"--")</f>
        <v>42668.508263880001</v>
      </c>
      <c r="AE371" s="54"/>
    </row>
    <row r="372" spans="1:31" hidden="1" outlineLevel="2">
      <c r="A372" s="43" t="s">
        <v>26</v>
      </c>
      <c r="B372" s="43" t="s">
        <v>27</v>
      </c>
      <c r="C372" s="43" t="s">
        <v>60</v>
      </c>
      <c r="D372" s="43" t="s">
        <v>714</v>
      </c>
      <c r="E372" s="43" t="s">
        <v>715</v>
      </c>
      <c r="F372" s="43" t="s">
        <v>711</v>
      </c>
      <c r="G372" s="43" t="s">
        <v>712</v>
      </c>
      <c r="H372" s="44">
        <v>42444</v>
      </c>
      <c r="I372" s="43" t="s">
        <v>164</v>
      </c>
      <c r="J372" s="43" t="s">
        <v>716</v>
      </c>
      <c r="K372" s="43" t="s">
        <v>35</v>
      </c>
      <c r="L372" s="43" t="s">
        <v>36</v>
      </c>
      <c r="M372" s="43" t="s">
        <v>51</v>
      </c>
      <c r="N372" s="45">
        <v>21090</v>
      </c>
      <c r="O372" s="45">
        <v>23871</v>
      </c>
      <c r="P372" s="45">
        <v>2781</v>
      </c>
      <c r="Q372" s="46">
        <v>47</v>
      </c>
      <c r="R372" s="45">
        <v>0</v>
      </c>
      <c r="S372" s="45">
        <v>0</v>
      </c>
      <c r="T372" s="45">
        <v>0</v>
      </c>
      <c r="U372" s="46">
        <v>0</v>
      </c>
      <c r="V372" s="46">
        <v>0</v>
      </c>
      <c r="W372" s="46">
        <v>47</v>
      </c>
      <c r="X372" s="46">
        <v>0</v>
      </c>
      <c r="Y372" s="46">
        <v>47</v>
      </c>
      <c r="Z372" s="45">
        <v>24580</v>
      </c>
      <c r="AA372" s="62">
        <f>IFERROR(IF(D372="",AA371,VLOOKUP($F372,'FPO034'!$K$9:$R$251,6,FALSE)),"--")</f>
        <v>3180.38</v>
      </c>
      <c r="AB372" s="47" t="str">
        <f t="shared" si="6"/>
        <v>--</v>
      </c>
      <c r="AC372" s="51">
        <f>IFERROR(IF(D372="",AC371,VLOOKUP($F372,'FPO034'!$K$9:$R$251,7,FALSE)),"--")</f>
        <v>7000</v>
      </c>
      <c r="AD372" s="48">
        <f>IFERROR(IF(D372="",AD371,VLOOKUP($F372,'FPO034'!$K$9:$R$251,4,FALSE)),"--")</f>
        <v>42668.508263880001</v>
      </c>
      <c r="AE372" s="54"/>
    </row>
    <row r="373" spans="1:31" hidden="1" outlineLevel="2">
      <c r="A373" s="43" t="s">
        <v>26</v>
      </c>
      <c r="B373" s="43" t="s">
        <v>27</v>
      </c>
      <c r="C373" s="43" t="s">
        <v>98</v>
      </c>
      <c r="D373" s="43" t="s">
        <v>717</v>
      </c>
      <c r="E373" s="43" t="s">
        <v>710</v>
      </c>
      <c r="F373" s="43" t="s">
        <v>711</v>
      </c>
      <c r="G373" s="43" t="s">
        <v>712</v>
      </c>
      <c r="H373" s="44">
        <v>42444</v>
      </c>
      <c r="I373" s="43" t="s">
        <v>164</v>
      </c>
      <c r="J373" s="43" t="s">
        <v>713</v>
      </c>
      <c r="K373" s="43" t="s">
        <v>35</v>
      </c>
      <c r="L373" s="43" t="s">
        <v>36</v>
      </c>
      <c r="M373" s="43" t="s">
        <v>51</v>
      </c>
      <c r="N373" s="45">
        <v>24460</v>
      </c>
      <c r="O373" s="45">
        <v>26839</v>
      </c>
      <c r="P373" s="45">
        <v>2379</v>
      </c>
      <c r="Q373" s="46">
        <v>40.21</v>
      </c>
      <c r="R373" s="45">
        <v>3316</v>
      </c>
      <c r="S373" s="45">
        <v>3756</v>
      </c>
      <c r="T373" s="45">
        <v>440</v>
      </c>
      <c r="U373" s="46">
        <v>26.31</v>
      </c>
      <c r="V373" s="46">
        <v>0</v>
      </c>
      <c r="W373" s="46">
        <v>66.52</v>
      </c>
      <c r="X373" s="46">
        <v>0</v>
      </c>
      <c r="Y373" s="46">
        <v>66.52</v>
      </c>
      <c r="Z373" s="45">
        <v>24580</v>
      </c>
      <c r="AA373" s="62">
        <f>IFERROR(IF(D373="",AA372,VLOOKUP($F373,'FPO034'!$K$9:$R$251,6,FALSE)),"--")</f>
        <v>3180.38</v>
      </c>
      <c r="AB373" s="47" t="str">
        <f t="shared" si="6"/>
        <v>--</v>
      </c>
      <c r="AC373" s="51">
        <f>IFERROR(IF(D373="",AC372,VLOOKUP($F373,'FPO034'!$K$9:$R$251,7,FALSE)),"--")</f>
        <v>7000</v>
      </c>
      <c r="AD373" s="48">
        <f>IFERROR(IF(D373="",AD372,VLOOKUP($F373,'FPO034'!$K$9:$R$251,4,FALSE)),"--")</f>
        <v>42668.508263880001</v>
      </c>
      <c r="AE373" s="54"/>
    </row>
    <row r="374" spans="1:31" hidden="1" outlineLevel="2">
      <c r="A374" s="43" t="s">
        <v>26</v>
      </c>
      <c r="B374" s="43" t="s">
        <v>27</v>
      </c>
      <c r="C374" s="43" t="s">
        <v>98</v>
      </c>
      <c r="D374" s="43" t="s">
        <v>718</v>
      </c>
      <c r="E374" s="43" t="s">
        <v>710</v>
      </c>
      <c r="F374" s="43" t="s">
        <v>711</v>
      </c>
      <c r="G374" s="43" t="s">
        <v>712</v>
      </c>
      <c r="H374" s="44">
        <v>42444</v>
      </c>
      <c r="I374" s="43" t="s">
        <v>164</v>
      </c>
      <c r="J374" s="43" t="s">
        <v>713</v>
      </c>
      <c r="K374" s="43" t="s">
        <v>35</v>
      </c>
      <c r="L374" s="43" t="s">
        <v>36</v>
      </c>
      <c r="M374" s="43" t="s">
        <v>51</v>
      </c>
      <c r="N374" s="45">
        <v>84343</v>
      </c>
      <c r="O374" s="45">
        <v>89575</v>
      </c>
      <c r="P374" s="45">
        <v>5232</v>
      </c>
      <c r="Q374" s="46">
        <v>88.42</v>
      </c>
      <c r="R374" s="45">
        <v>16340</v>
      </c>
      <c r="S374" s="45">
        <v>17972</v>
      </c>
      <c r="T374" s="45">
        <v>1632</v>
      </c>
      <c r="U374" s="46">
        <v>97.59</v>
      </c>
      <c r="V374" s="46">
        <v>0</v>
      </c>
      <c r="W374" s="46">
        <v>186.01</v>
      </c>
      <c r="X374" s="46">
        <v>0</v>
      </c>
      <c r="Y374" s="46">
        <v>186.01</v>
      </c>
      <c r="Z374" s="45">
        <v>24580</v>
      </c>
      <c r="AA374" s="62">
        <f>IFERROR(IF(D374="",AA373,VLOOKUP($F374,'FPO034'!$K$9:$R$251,6,FALSE)),"--")</f>
        <v>3180.38</v>
      </c>
      <c r="AB374" s="47" t="str">
        <f t="shared" si="6"/>
        <v>--</v>
      </c>
      <c r="AC374" s="51">
        <f>IFERROR(IF(D374="",AC373,VLOOKUP($F374,'FPO034'!$K$9:$R$251,7,FALSE)),"--")</f>
        <v>7000</v>
      </c>
      <c r="AD374" s="48">
        <f>IFERROR(IF(D374="",AD373,VLOOKUP($F374,'FPO034'!$K$9:$R$251,4,FALSE)),"--")</f>
        <v>42668.508263880001</v>
      </c>
      <c r="AE374" s="54"/>
    </row>
    <row r="375" spans="1:31" hidden="1" outlineLevel="2">
      <c r="A375" s="43" t="s">
        <v>26</v>
      </c>
      <c r="B375" s="43" t="s">
        <v>27</v>
      </c>
      <c r="C375" s="43" t="s">
        <v>98</v>
      </c>
      <c r="D375" s="43" t="s">
        <v>719</v>
      </c>
      <c r="E375" s="43" t="s">
        <v>710</v>
      </c>
      <c r="F375" s="43" t="s">
        <v>711</v>
      </c>
      <c r="G375" s="43" t="s">
        <v>712</v>
      </c>
      <c r="H375" s="44">
        <v>42444</v>
      </c>
      <c r="I375" s="43" t="s">
        <v>164</v>
      </c>
      <c r="J375" s="43" t="s">
        <v>713</v>
      </c>
      <c r="K375" s="43" t="s">
        <v>35</v>
      </c>
      <c r="L375" s="43" t="s">
        <v>36</v>
      </c>
      <c r="M375" s="43" t="s">
        <v>51</v>
      </c>
      <c r="N375" s="45">
        <v>15828</v>
      </c>
      <c r="O375" s="45">
        <v>16718</v>
      </c>
      <c r="P375" s="45">
        <v>890</v>
      </c>
      <c r="Q375" s="46">
        <v>15.04</v>
      </c>
      <c r="R375" s="45">
        <v>6652</v>
      </c>
      <c r="S375" s="45">
        <v>7315</v>
      </c>
      <c r="T375" s="45">
        <v>663</v>
      </c>
      <c r="U375" s="46">
        <v>39.65</v>
      </c>
      <c r="V375" s="46">
        <v>0</v>
      </c>
      <c r="W375" s="46">
        <v>54.69</v>
      </c>
      <c r="X375" s="46">
        <v>0</v>
      </c>
      <c r="Y375" s="46">
        <v>54.69</v>
      </c>
      <c r="Z375" s="45">
        <v>24580</v>
      </c>
      <c r="AA375" s="62">
        <f>IFERROR(IF(D375="",AA374,VLOOKUP($F375,'FPO034'!$K$9:$R$251,6,FALSE)),"--")</f>
        <v>3180.38</v>
      </c>
      <c r="AB375" s="47" t="str">
        <f t="shared" si="6"/>
        <v>--</v>
      </c>
      <c r="AC375" s="51">
        <f>IFERROR(IF(D375="",AC374,VLOOKUP($F375,'FPO034'!$K$9:$R$251,7,FALSE)),"--")</f>
        <v>7000</v>
      </c>
      <c r="AD375" s="48">
        <f>IFERROR(IF(D375="",AD374,VLOOKUP($F375,'FPO034'!$K$9:$R$251,4,FALSE)),"--")</f>
        <v>42668.508263880001</v>
      </c>
      <c r="AE375" s="54"/>
    </row>
    <row r="376" spans="1:31" hidden="1" outlineLevel="2">
      <c r="A376" s="43" t="s">
        <v>26</v>
      </c>
      <c r="B376" s="43" t="s">
        <v>27</v>
      </c>
      <c r="C376" s="43" t="s">
        <v>55</v>
      </c>
      <c r="D376" s="43" t="s">
        <v>720</v>
      </c>
      <c r="E376" s="43" t="s">
        <v>710</v>
      </c>
      <c r="F376" s="43" t="s">
        <v>711</v>
      </c>
      <c r="G376" s="43" t="s">
        <v>712</v>
      </c>
      <c r="H376" s="44">
        <v>42444</v>
      </c>
      <c r="I376" s="43" t="s">
        <v>164</v>
      </c>
      <c r="J376" s="43" t="s">
        <v>713</v>
      </c>
      <c r="K376" s="43" t="s">
        <v>35</v>
      </c>
      <c r="L376" s="43" t="s">
        <v>36</v>
      </c>
      <c r="M376" s="43" t="s">
        <v>51</v>
      </c>
      <c r="N376" s="45">
        <v>54499</v>
      </c>
      <c r="O376" s="45">
        <v>58763</v>
      </c>
      <c r="P376" s="45">
        <v>4264</v>
      </c>
      <c r="Q376" s="46">
        <v>72.06</v>
      </c>
      <c r="R376" s="45">
        <v>0</v>
      </c>
      <c r="S376" s="45">
        <v>0</v>
      </c>
      <c r="T376" s="45">
        <v>0</v>
      </c>
      <c r="U376" s="46">
        <v>0</v>
      </c>
      <c r="V376" s="46">
        <v>0</v>
      </c>
      <c r="W376" s="46">
        <v>72.06</v>
      </c>
      <c r="X376" s="46">
        <v>0</v>
      </c>
      <c r="Y376" s="46">
        <v>72.06</v>
      </c>
      <c r="Z376" s="45">
        <v>24580</v>
      </c>
      <c r="AA376" s="62">
        <f>IFERROR(IF(D376="",AA375,VLOOKUP($F376,'FPO034'!$K$9:$R$251,6,FALSE)),"--")</f>
        <v>3180.38</v>
      </c>
      <c r="AB376" s="47" t="str">
        <f t="shared" si="6"/>
        <v>--</v>
      </c>
      <c r="AC376" s="51">
        <f>IFERROR(IF(D376="",AC375,VLOOKUP($F376,'FPO034'!$K$9:$R$251,7,FALSE)),"--")</f>
        <v>7000</v>
      </c>
      <c r="AD376" s="48">
        <f>IFERROR(IF(D376="",AD375,VLOOKUP($F376,'FPO034'!$K$9:$R$251,4,FALSE)),"--")</f>
        <v>42668.508263880001</v>
      </c>
      <c r="AE376" s="54"/>
    </row>
    <row r="377" spans="1:31" outlineLevel="1" collapsed="1">
      <c r="A377" s="43"/>
      <c r="B377" s="43"/>
      <c r="C377" s="43"/>
      <c r="D377" s="43"/>
      <c r="E377" s="43"/>
      <c r="F377" s="60" t="s">
        <v>1383</v>
      </c>
      <c r="G377" s="43"/>
      <c r="H377" s="44"/>
      <c r="I377" s="43"/>
      <c r="J377" s="43"/>
      <c r="K377" s="43"/>
      <c r="L377" s="43"/>
      <c r="M377" s="43"/>
      <c r="N377" s="45"/>
      <c r="O377" s="45"/>
      <c r="P377" s="45"/>
      <c r="Q377" s="46"/>
      <c r="R377" s="45"/>
      <c r="S377" s="45"/>
      <c r="T377" s="45"/>
      <c r="U377" s="46"/>
      <c r="V377" s="46"/>
      <c r="W377" s="46"/>
      <c r="X377" s="46"/>
      <c r="Y377" s="46">
        <f>SUBTOTAL(9,Y371:Y376)</f>
        <v>473.82</v>
      </c>
      <c r="Z377" s="45"/>
      <c r="AA377" s="62">
        <f>IFERROR(IF(D377="",AA376,VLOOKUP($F377,'FPO034'!$K$9:$R$251,6,FALSE)),"--")</f>
        <v>3180.38</v>
      </c>
      <c r="AB377" s="47" t="str">
        <f t="shared" si="6"/>
        <v>--</v>
      </c>
      <c r="AC377" s="51">
        <f>IFERROR(IF(D377="",AC376,VLOOKUP($F377,'FPO034'!$K$9:$R$251,7,FALSE)),"--")</f>
        <v>7000</v>
      </c>
      <c r="AD377" s="48">
        <f>IFERROR(IF(D377="",AD376,VLOOKUP($F377,'FPO034'!$K$9:$R$251,4,FALSE)),"--")</f>
        <v>42668.508263880001</v>
      </c>
      <c r="AE377" s="54"/>
    </row>
    <row r="378" spans="1:31" hidden="1" outlineLevel="2">
      <c r="A378" s="43" t="s">
        <v>26</v>
      </c>
      <c r="B378" s="43" t="s">
        <v>27</v>
      </c>
      <c r="C378" s="43" t="s">
        <v>55</v>
      </c>
      <c r="D378" s="43" t="s">
        <v>721</v>
      </c>
      <c r="E378" s="43" t="s">
        <v>62</v>
      </c>
      <c r="F378" s="43" t="s">
        <v>722</v>
      </c>
      <c r="G378" s="43" t="s">
        <v>723</v>
      </c>
      <c r="H378" s="44">
        <v>42524</v>
      </c>
      <c r="I378" s="43" t="s">
        <v>50</v>
      </c>
      <c r="J378" s="43" t="s">
        <v>63</v>
      </c>
      <c r="K378" s="43" t="s">
        <v>35</v>
      </c>
      <c r="L378" s="43" t="s">
        <v>36</v>
      </c>
      <c r="M378" s="43" t="s">
        <v>59</v>
      </c>
      <c r="N378" s="45">
        <v>11355</v>
      </c>
      <c r="O378" s="45">
        <v>14219</v>
      </c>
      <c r="P378" s="45">
        <v>2864</v>
      </c>
      <c r="Q378" s="46">
        <v>48.4</v>
      </c>
      <c r="R378" s="45">
        <v>1</v>
      </c>
      <c r="S378" s="45">
        <v>1</v>
      </c>
      <c r="T378" s="45">
        <v>0</v>
      </c>
      <c r="U378" s="46">
        <v>0</v>
      </c>
      <c r="V378" s="46">
        <v>0</v>
      </c>
      <c r="W378" s="46">
        <v>48.4</v>
      </c>
      <c r="X378" s="46">
        <v>0</v>
      </c>
      <c r="Y378" s="46">
        <v>48.4</v>
      </c>
      <c r="Z378" s="45">
        <v>24580</v>
      </c>
      <c r="AA378" s="62">
        <f>IFERROR(IF(D378="",AA377,VLOOKUP($F378,'FPO034'!$K$9:$R$251,6,FALSE)),"--")</f>
        <v>329.38</v>
      </c>
      <c r="AB378" s="47" t="str">
        <f t="shared" si="6"/>
        <v>--</v>
      </c>
      <c r="AC378" s="51">
        <f>IFERROR(IF(D378="",AC377,VLOOKUP($F378,'FPO034'!$K$9:$R$251,7,FALSE)),"--")</f>
        <v>507</v>
      </c>
      <c r="AD378" s="48">
        <f>IFERROR(IF(D378="",AD377,VLOOKUP($F378,'FPO034'!$K$9:$R$251,4,FALSE)),"--")</f>
        <v>42668.578090269999</v>
      </c>
      <c r="AE378" s="54"/>
    </row>
    <row r="379" spans="1:31" outlineLevel="1" collapsed="1">
      <c r="A379" s="43"/>
      <c r="B379" s="43"/>
      <c r="C379" s="43"/>
      <c r="D379" s="43"/>
      <c r="E379" s="43"/>
      <c r="F379" s="60" t="s">
        <v>1384</v>
      </c>
      <c r="G379" s="43"/>
      <c r="H379" s="44"/>
      <c r="I379" s="43"/>
      <c r="J379" s="43"/>
      <c r="K379" s="43"/>
      <c r="L379" s="43"/>
      <c r="M379" s="43"/>
      <c r="N379" s="45"/>
      <c r="O379" s="45"/>
      <c r="P379" s="45"/>
      <c r="Q379" s="46"/>
      <c r="R379" s="45"/>
      <c r="S379" s="45"/>
      <c r="T379" s="45"/>
      <c r="U379" s="46"/>
      <c r="V379" s="46"/>
      <c r="W379" s="46"/>
      <c r="X379" s="46"/>
      <c r="Y379" s="46">
        <f>SUBTOTAL(9,Y378:Y378)</f>
        <v>48.4</v>
      </c>
      <c r="Z379" s="45"/>
      <c r="AA379" s="62">
        <f>IFERROR(IF(D379="",AA378,VLOOKUP($F379,'FPO034'!$K$9:$R$251,6,FALSE)),"--")</f>
        <v>329.38</v>
      </c>
      <c r="AB379" s="47" t="str">
        <f t="shared" si="6"/>
        <v>--</v>
      </c>
      <c r="AC379" s="51">
        <f>IFERROR(IF(D379="",AC378,VLOOKUP($F379,'FPO034'!$K$9:$R$251,7,FALSE)),"--")</f>
        <v>507</v>
      </c>
      <c r="AD379" s="48">
        <f>IFERROR(IF(D379="",AD378,VLOOKUP($F379,'FPO034'!$K$9:$R$251,4,FALSE)),"--")</f>
        <v>42668.578090269999</v>
      </c>
      <c r="AE379" s="54"/>
    </row>
    <row r="380" spans="1:31" hidden="1" outlineLevel="2">
      <c r="A380" s="43" t="s">
        <v>26</v>
      </c>
      <c r="B380" s="43" t="s">
        <v>27</v>
      </c>
      <c r="C380" s="43" t="s">
        <v>55</v>
      </c>
      <c r="D380" s="43" t="s">
        <v>724</v>
      </c>
      <c r="E380" s="43" t="s">
        <v>186</v>
      </c>
      <c r="F380" s="43" t="s">
        <v>725</v>
      </c>
      <c r="G380" s="43" t="s">
        <v>726</v>
      </c>
      <c r="H380" s="44">
        <v>42390</v>
      </c>
      <c r="I380" s="43" t="s">
        <v>164</v>
      </c>
      <c r="J380" s="43" t="s">
        <v>189</v>
      </c>
      <c r="K380" s="43" t="s">
        <v>35</v>
      </c>
      <c r="L380" s="43" t="s">
        <v>36</v>
      </c>
      <c r="M380" s="43" t="s">
        <v>51</v>
      </c>
      <c r="N380" s="45">
        <v>41224</v>
      </c>
      <c r="O380" s="45">
        <v>43806</v>
      </c>
      <c r="P380" s="45">
        <v>2582</v>
      </c>
      <c r="Q380" s="46">
        <v>43.64</v>
      </c>
      <c r="R380" s="45">
        <v>0</v>
      </c>
      <c r="S380" s="45">
        <v>0</v>
      </c>
      <c r="T380" s="45">
        <v>0</v>
      </c>
      <c r="U380" s="46">
        <v>0</v>
      </c>
      <c r="V380" s="46">
        <v>0</v>
      </c>
      <c r="W380" s="46">
        <v>43.64</v>
      </c>
      <c r="X380" s="46">
        <v>0</v>
      </c>
      <c r="Y380" s="46">
        <v>43.64</v>
      </c>
      <c r="Z380" s="45">
        <v>24580</v>
      </c>
      <c r="AA380" s="62">
        <f>IFERROR(IF(D380="",AA379,VLOOKUP($F380,'FPO034'!$K$9:$R$251,6,FALSE)),"--")</f>
        <v>2.15</v>
      </c>
      <c r="AB380" s="47" t="str">
        <f t="shared" si="6"/>
        <v>Yes</v>
      </c>
      <c r="AC380" s="51">
        <f>IFERROR(IF(D380="",AC379,VLOOKUP($F380,'FPO034'!$K$9:$R$251,7,FALSE)),"--")</f>
        <v>391.22</v>
      </c>
      <c r="AD380" s="48">
        <f>IFERROR(IF(D380="",AD379,VLOOKUP($F380,'FPO034'!$K$9:$R$251,4,FALSE)),"--")</f>
        <v>42759.29655092</v>
      </c>
      <c r="AE380" s="54"/>
    </row>
    <row r="381" spans="1:31" outlineLevel="1" collapsed="1">
      <c r="A381" s="43"/>
      <c r="B381" s="43"/>
      <c r="C381" s="43"/>
      <c r="D381" s="43"/>
      <c r="E381" s="43"/>
      <c r="F381" s="60" t="s">
        <v>1385</v>
      </c>
      <c r="G381" s="43"/>
      <c r="H381" s="44"/>
      <c r="I381" s="43"/>
      <c r="J381" s="43"/>
      <c r="K381" s="43"/>
      <c r="L381" s="43"/>
      <c r="M381" s="43"/>
      <c r="N381" s="45"/>
      <c r="O381" s="45"/>
      <c r="P381" s="45"/>
      <c r="Q381" s="46"/>
      <c r="R381" s="45"/>
      <c r="S381" s="45"/>
      <c r="T381" s="45"/>
      <c r="U381" s="46"/>
      <c r="V381" s="46"/>
      <c r="W381" s="46"/>
      <c r="X381" s="46"/>
      <c r="Y381" s="46">
        <f>SUBTOTAL(9,Y380:Y380)</f>
        <v>43.64</v>
      </c>
      <c r="Z381" s="45"/>
      <c r="AA381" s="62">
        <f>IFERROR(IF(D381="",AA380,VLOOKUP($F381,'FPO034'!$K$9:$R$251,6,FALSE)),"--")</f>
        <v>2.15</v>
      </c>
      <c r="AB381" s="47" t="str">
        <f t="shared" si="6"/>
        <v>Yes</v>
      </c>
      <c r="AC381" s="51">
        <f>IFERROR(IF(D381="",AC380,VLOOKUP($F381,'FPO034'!$K$9:$R$251,7,FALSE)),"--")</f>
        <v>391.22</v>
      </c>
      <c r="AD381" s="48">
        <f>IFERROR(IF(D381="",AD380,VLOOKUP($F381,'FPO034'!$K$9:$R$251,4,FALSE)),"--")</f>
        <v>42759.29655092</v>
      </c>
      <c r="AE381" s="54"/>
    </row>
    <row r="382" spans="1:31" hidden="1" outlineLevel="2">
      <c r="A382" s="43" t="s">
        <v>26</v>
      </c>
      <c r="B382" s="43" t="s">
        <v>27</v>
      </c>
      <c r="C382" s="43" t="s">
        <v>249</v>
      </c>
      <c r="D382" s="43" t="s">
        <v>727</v>
      </c>
      <c r="E382" s="43" t="s">
        <v>88</v>
      </c>
      <c r="F382" s="43" t="s">
        <v>728</v>
      </c>
      <c r="G382" s="43" t="s">
        <v>729</v>
      </c>
      <c r="H382" s="44">
        <v>42158</v>
      </c>
      <c r="I382" s="43" t="s">
        <v>90</v>
      </c>
      <c r="J382" s="43" t="s">
        <v>91</v>
      </c>
      <c r="K382" s="43" t="s">
        <v>35</v>
      </c>
      <c r="L382" s="43" t="s">
        <v>36</v>
      </c>
      <c r="M382" s="43" t="s">
        <v>51</v>
      </c>
      <c r="N382" s="45">
        <v>2938</v>
      </c>
      <c r="O382" s="45">
        <v>3362</v>
      </c>
      <c r="P382" s="45">
        <v>424</v>
      </c>
      <c r="Q382" s="46">
        <v>7.17</v>
      </c>
      <c r="R382" s="45">
        <v>0</v>
      </c>
      <c r="S382" s="45">
        <v>0</v>
      </c>
      <c r="T382" s="45">
        <v>0</v>
      </c>
      <c r="U382" s="46">
        <v>0</v>
      </c>
      <c r="V382" s="46">
        <v>0</v>
      </c>
      <c r="W382" s="46">
        <v>7.17</v>
      </c>
      <c r="X382" s="46">
        <v>0</v>
      </c>
      <c r="Y382" s="46">
        <v>7.17</v>
      </c>
      <c r="Z382" s="45">
        <v>24580</v>
      </c>
      <c r="AA382" s="62">
        <f>IFERROR(IF(D382="",AA381,VLOOKUP($F382,'FPO034'!$K$9:$R$251,6,FALSE)),"--")</f>
        <v>306.77</v>
      </c>
      <c r="AB382" s="47" t="str">
        <f t="shared" si="6"/>
        <v>--</v>
      </c>
      <c r="AC382" s="51">
        <f>IFERROR(IF(D382="",AC381,VLOOKUP($F382,'FPO034'!$K$9:$R$251,7,FALSE)),"--")</f>
        <v>760.5</v>
      </c>
      <c r="AD382" s="48">
        <f>IFERROR(IF(D382="",AD381,VLOOKUP($F382,'FPO034'!$K$9:$R$251,4,FALSE)),"--")</f>
        <v>42759.625196749999</v>
      </c>
      <c r="AE382" s="54"/>
    </row>
    <row r="383" spans="1:31" outlineLevel="1" collapsed="1">
      <c r="A383" s="43"/>
      <c r="B383" s="43"/>
      <c r="C383" s="43"/>
      <c r="D383" s="43"/>
      <c r="E383" s="43"/>
      <c r="F383" s="60" t="s">
        <v>1386</v>
      </c>
      <c r="G383" s="43"/>
      <c r="H383" s="44"/>
      <c r="I383" s="43"/>
      <c r="J383" s="43"/>
      <c r="K383" s="43"/>
      <c r="L383" s="43"/>
      <c r="M383" s="43"/>
      <c r="N383" s="45"/>
      <c r="O383" s="45"/>
      <c r="P383" s="45"/>
      <c r="Q383" s="46"/>
      <c r="R383" s="45"/>
      <c r="S383" s="45"/>
      <c r="T383" s="45"/>
      <c r="U383" s="46"/>
      <c r="V383" s="46"/>
      <c r="W383" s="46"/>
      <c r="X383" s="46"/>
      <c r="Y383" s="46">
        <f>SUBTOTAL(9,Y382:Y382)</f>
        <v>7.17</v>
      </c>
      <c r="Z383" s="45"/>
      <c r="AA383" s="62">
        <f>IFERROR(IF(D383="",AA382,VLOOKUP($F383,'FPO034'!$K$9:$R$251,6,FALSE)),"--")</f>
        <v>306.77</v>
      </c>
      <c r="AB383" s="47" t="str">
        <f t="shared" si="6"/>
        <v>--</v>
      </c>
      <c r="AC383" s="51">
        <f>IFERROR(IF(D383="",AC382,VLOOKUP($F383,'FPO034'!$K$9:$R$251,7,FALSE)),"--")</f>
        <v>760.5</v>
      </c>
      <c r="AD383" s="48">
        <f>IFERROR(IF(D383="",AD382,VLOOKUP($F383,'FPO034'!$K$9:$R$251,4,FALSE)),"--")</f>
        <v>42759.625196749999</v>
      </c>
      <c r="AE383" s="54"/>
    </row>
    <row r="384" spans="1:31" hidden="1" outlineLevel="2">
      <c r="A384" s="43" t="s">
        <v>26</v>
      </c>
      <c r="B384" s="43" t="s">
        <v>27</v>
      </c>
      <c r="C384" s="43" t="s">
        <v>55</v>
      </c>
      <c r="D384" s="43" t="s">
        <v>730</v>
      </c>
      <c r="E384" s="43" t="s">
        <v>186</v>
      </c>
      <c r="F384" s="43" t="s">
        <v>731</v>
      </c>
      <c r="G384" s="43" t="s">
        <v>732</v>
      </c>
      <c r="H384" s="44">
        <v>42390</v>
      </c>
      <c r="I384" s="43" t="s">
        <v>164</v>
      </c>
      <c r="J384" s="43" t="s">
        <v>189</v>
      </c>
      <c r="K384" s="43" t="s">
        <v>35</v>
      </c>
      <c r="L384" s="43" t="s">
        <v>36</v>
      </c>
      <c r="M384" s="43" t="s">
        <v>51</v>
      </c>
      <c r="N384" s="45">
        <v>71128</v>
      </c>
      <c r="O384" s="45">
        <v>75945</v>
      </c>
      <c r="P384" s="45">
        <v>4817</v>
      </c>
      <c r="Q384" s="46">
        <v>81.41</v>
      </c>
      <c r="R384" s="45">
        <v>0</v>
      </c>
      <c r="S384" s="45">
        <v>0</v>
      </c>
      <c r="T384" s="45">
        <v>0</v>
      </c>
      <c r="U384" s="46">
        <v>0</v>
      </c>
      <c r="V384" s="46">
        <v>0</v>
      </c>
      <c r="W384" s="46">
        <v>81.41</v>
      </c>
      <c r="X384" s="46">
        <v>0</v>
      </c>
      <c r="Y384" s="46">
        <v>81.41</v>
      </c>
      <c r="Z384" s="45">
        <v>24580</v>
      </c>
      <c r="AA384" s="62">
        <f>IFERROR(IF(D384="",AA383,VLOOKUP($F384,'FPO034'!$K$9:$R$251,6,FALSE)),"--")</f>
        <v>40.9</v>
      </c>
      <c r="AB384" s="47" t="str">
        <f t="shared" si="6"/>
        <v>Yes</v>
      </c>
      <c r="AC384" s="51">
        <f>IFERROR(IF(D384="",AC383,VLOOKUP($F384,'FPO034'!$K$9:$R$251,7,FALSE)),"--")</f>
        <v>484.87</v>
      </c>
      <c r="AD384" s="48">
        <f>IFERROR(IF(D384="",AD383,VLOOKUP($F384,'FPO034'!$K$9:$R$251,4,FALSE)),"--")</f>
        <v>42760.47320601</v>
      </c>
      <c r="AE384" s="54"/>
    </row>
    <row r="385" spans="1:31" outlineLevel="1" collapsed="1">
      <c r="A385" s="43"/>
      <c r="B385" s="43"/>
      <c r="C385" s="43"/>
      <c r="D385" s="43"/>
      <c r="E385" s="43"/>
      <c r="F385" s="60" t="s">
        <v>1387</v>
      </c>
      <c r="G385" s="43"/>
      <c r="H385" s="44"/>
      <c r="I385" s="43"/>
      <c r="J385" s="43"/>
      <c r="K385" s="43"/>
      <c r="L385" s="43"/>
      <c r="M385" s="43"/>
      <c r="N385" s="45"/>
      <c r="O385" s="45"/>
      <c r="P385" s="45"/>
      <c r="Q385" s="46"/>
      <c r="R385" s="45"/>
      <c r="S385" s="45"/>
      <c r="T385" s="45"/>
      <c r="U385" s="46"/>
      <c r="V385" s="46"/>
      <c r="W385" s="46"/>
      <c r="X385" s="46"/>
      <c r="Y385" s="46">
        <f>SUBTOTAL(9,Y384:Y384)</f>
        <v>81.41</v>
      </c>
      <c r="Z385" s="45"/>
      <c r="AA385" s="62">
        <f>IFERROR(IF(D385="",AA384,VLOOKUP($F385,'FPO034'!$K$9:$R$251,6,FALSE)),"--")</f>
        <v>40.9</v>
      </c>
      <c r="AB385" s="47" t="str">
        <f t="shared" si="6"/>
        <v>Yes</v>
      </c>
      <c r="AC385" s="51">
        <f>IFERROR(IF(D385="",AC384,VLOOKUP($F385,'FPO034'!$K$9:$R$251,7,FALSE)),"--")</f>
        <v>484.87</v>
      </c>
      <c r="AD385" s="48">
        <f>IFERROR(IF(D385="",AD384,VLOOKUP($F385,'FPO034'!$K$9:$R$251,4,FALSE)),"--")</f>
        <v>42760.47320601</v>
      </c>
      <c r="AE385" s="54"/>
    </row>
    <row r="386" spans="1:31">
      <c r="A386" s="43"/>
      <c r="B386" s="43"/>
      <c r="C386" s="43"/>
      <c r="D386" s="43"/>
      <c r="E386" s="43"/>
      <c r="F386" s="60" t="s">
        <v>1388</v>
      </c>
      <c r="G386" s="43"/>
      <c r="H386" s="44"/>
      <c r="I386" s="43"/>
      <c r="J386" s="43"/>
      <c r="K386" s="43"/>
      <c r="L386" s="43"/>
      <c r="M386" s="43"/>
      <c r="N386" s="45"/>
      <c r="O386" s="45"/>
      <c r="P386" s="45"/>
      <c r="Q386" s="46"/>
      <c r="R386" s="45"/>
      <c r="S386" s="45"/>
      <c r="T386" s="45"/>
      <c r="U386" s="46"/>
      <c r="V386" s="46"/>
      <c r="W386" s="46"/>
      <c r="X386" s="46"/>
      <c r="Y386" s="46">
        <f>SUBTOTAL(9,Y64:Y384)</f>
        <v>29174.740000000009</v>
      </c>
      <c r="Z386" s="45"/>
      <c r="AA386" s="62">
        <f>IFERROR(IF(D386="",AA385,VLOOKUP($F386,'FPO034'!$K$9:$R$251,6,FALSE)),"--")</f>
        <v>40.9</v>
      </c>
      <c r="AB386" s="47" t="str">
        <f t="shared" ref="AB386" si="7">IF(Y386="--","--",IF(Y386&gt;AA386,"Yes","--"))</f>
        <v>Yes</v>
      </c>
      <c r="AC386" s="51">
        <f>IFERROR(IF(D386="",AC385,VLOOKUP($F386,'FPO034'!$K$9:$R$251,7,FALSE)),"--")</f>
        <v>484.87</v>
      </c>
      <c r="AD386" s="48">
        <f>IFERROR(IF(D386="",AD385,VLOOKUP($F386,'FPO034'!$K$9:$R$251,4,FALSE)),"--")</f>
        <v>42760.47320601</v>
      </c>
      <c r="AE386" s="54"/>
    </row>
    <row r="387" spans="1:31">
      <c r="A387" s="9"/>
      <c r="B387" s="2"/>
      <c r="C387" s="2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4"/>
      <c r="O387" s="4"/>
      <c r="P387" s="4"/>
      <c r="Q387" s="8">
        <f>SUM(Q2:Q384)</f>
        <v>20048.660000000003</v>
      </c>
      <c r="R387" s="4"/>
      <c r="S387" s="4"/>
      <c r="T387" s="4"/>
      <c r="U387" s="8">
        <f>SUM(U2:U384)</f>
        <v>14145.229999999992</v>
      </c>
      <c r="V387" s="8">
        <f>SUM(V2:V384)</f>
        <v>0</v>
      </c>
      <c r="W387" s="8">
        <f>SUM(W2:W384)</f>
        <v>34193.890000000021</v>
      </c>
      <c r="X387" s="8">
        <f>SUM(X2:X384)</f>
        <v>0</v>
      </c>
      <c r="Y387" s="8">
        <f>SUM(Y2:Y384)</f>
        <v>63287.22</v>
      </c>
      <c r="Z387" s="4"/>
    </row>
    <row r="388" spans="1:3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</sheetData>
  <sortState ref="A64:AE303">
    <sortCondition ref="F64:F303"/>
  </sortState>
  <printOptions horizontalCentered="1"/>
  <pageMargins left="0.5" right="0.5" top="1" bottom="1.25" header="0.5" footer="0.5"/>
  <pageSetup paperSize="5" scale="82" orientation="landscape" r:id="rId1"/>
  <headerFooter>
    <oddHeader>&amp;L&amp;"Arial,Bold"&amp;20</oddHeader>
    <oddFooter>&amp;L&amp;8&amp;R&amp;"Arial,Regular"&amp;8&amp;P of &amp;N
Created: 04/27/2017 01:54 PM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53"/>
  <sheetViews>
    <sheetView workbookViewId="0">
      <pane xSplit="1" ySplit="9" topLeftCell="I10" activePane="bottomRight" state="frozen"/>
      <selection pane="topRight" activeCell="B1" sqref="B1"/>
      <selection pane="bottomLeft" activeCell="A10" sqref="A10"/>
      <selection pane="bottomRight" activeCell="N15" sqref="N15"/>
    </sheetView>
  </sheetViews>
  <sheetFormatPr defaultRowHeight="12.75" customHeight="1"/>
  <cols>
    <col min="1" max="1" width="15" bestFit="1" customWidth="1"/>
    <col min="2" max="2" width="41.5703125" bestFit="1" customWidth="1"/>
    <col min="3" max="4" width="8.7109375" bestFit="1" customWidth="1"/>
    <col min="5" max="5" width="12.42578125" bestFit="1" customWidth="1"/>
    <col min="6" max="7" width="10" bestFit="1" customWidth="1"/>
    <col min="8" max="8" width="12.42578125" bestFit="1" customWidth="1"/>
    <col min="9" max="9" width="27.7109375" bestFit="1" customWidth="1"/>
    <col min="10" max="10" width="20.140625" bestFit="1" customWidth="1"/>
    <col min="11" max="11" width="13.7109375" bestFit="1" customWidth="1"/>
    <col min="12" max="12" width="12.42578125" bestFit="1" customWidth="1"/>
    <col min="13" max="13" width="18.85546875" bestFit="1" customWidth="1"/>
    <col min="14" max="14" width="16.28515625" bestFit="1" customWidth="1"/>
    <col min="15" max="15" width="18.85546875" bestFit="1" customWidth="1"/>
    <col min="16" max="16" width="22.5703125" bestFit="1" customWidth="1"/>
    <col min="17" max="17" width="17.5703125" bestFit="1" customWidth="1"/>
    <col min="18" max="18" width="12.42578125" bestFit="1" customWidth="1"/>
    <col min="19" max="19" width="22.5703125" bestFit="1" customWidth="1"/>
    <col min="20" max="20" width="17.5703125" bestFit="1" customWidth="1"/>
    <col min="21" max="21" width="25.140625" bestFit="1" customWidth="1"/>
  </cols>
  <sheetData>
    <row r="1" spans="1:21" ht="12.75" customHeight="1">
      <c r="A1" s="10"/>
      <c r="B1" s="10"/>
      <c r="C1" s="10"/>
      <c r="D1" s="10"/>
      <c r="E1" s="10"/>
      <c r="F1" s="10"/>
      <c r="G1" s="10"/>
    </row>
    <row r="2" spans="1:21" ht="21" customHeight="1">
      <c r="A2" s="10"/>
      <c r="B2" s="10"/>
      <c r="C2" s="10"/>
      <c r="D2" s="10"/>
      <c r="E2" s="10"/>
      <c r="F2" s="10"/>
      <c r="G2" s="10"/>
      <c r="H2" s="11" t="s">
        <v>733</v>
      </c>
      <c r="I2" s="10"/>
      <c r="J2" s="10"/>
      <c r="K2" s="10"/>
      <c r="L2" s="10"/>
      <c r="M2" s="10"/>
      <c r="N2" s="10"/>
      <c r="O2" s="12" t="s">
        <v>734</v>
      </c>
      <c r="P2" s="10"/>
      <c r="Q2" s="10"/>
      <c r="R2" s="10"/>
      <c r="S2" s="10"/>
      <c r="T2" s="10"/>
      <c r="U2" s="10"/>
    </row>
    <row r="3" spans="1:21" ht="21" customHeight="1">
      <c r="A3" s="10"/>
      <c r="B3" s="10"/>
      <c r="C3" s="10"/>
      <c r="D3" s="10"/>
      <c r="E3" s="10"/>
      <c r="F3" s="10"/>
      <c r="G3" s="10"/>
      <c r="H3" s="11" t="s">
        <v>735</v>
      </c>
      <c r="I3" s="10"/>
      <c r="J3" s="10"/>
      <c r="K3" s="10"/>
      <c r="L3" s="10"/>
      <c r="M3" s="10"/>
      <c r="N3" s="10"/>
      <c r="O3" s="12" t="s">
        <v>736</v>
      </c>
      <c r="P3" s="10"/>
      <c r="Q3" s="10"/>
      <c r="R3" s="10"/>
      <c r="S3" s="10"/>
      <c r="T3" s="10"/>
      <c r="U3" s="10"/>
    </row>
    <row r="4" spans="1:21" ht="21" customHeight="1">
      <c r="A4" s="10"/>
      <c r="B4" s="10"/>
      <c r="C4" s="10"/>
      <c r="D4" s="10"/>
      <c r="E4" s="10"/>
      <c r="F4" s="10"/>
      <c r="G4" s="10"/>
      <c r="H4" s="11" t="s">
        <v>737</v>
      </c>
      <c r="I4" s="10"/>
      <c r="J4" s="10"/>
      <c r="K4" s="10"/>
      <c r="L4" s="10"/>
      <c r="M4" s="10"/>
      <c r="N4" s="10"/>
      <c r="O4" s="12" t="s">
        <v>738</v>
      </c>
      <c r="P4" s="10"/>
      <c r="Q4" s="10"/>
      <c r="R4" s="10"/>
      <c r="S4" s="10"/>
      <c r="T4" s="10"/>
      <c r="U4" s="10"/>
    </row>
    <row r="5" spans="1:21" ht="12.75" customHeight="1">
      <c r="A5" s="10"/>
      <c r="B5" s="10"/>
      <c r="C5" s="10"/>
      <c r="D5" s="10"/>
      <c r="E5" s="10"/>
      <c r="F5" s="10"/>
      <c r="G5" s="10"/>
    </row>
    <row r="6" spans="1:21" ht="15">
      <c r="A6" s="13" t="s">
        <v>739</v>
      </c>
      <c r="B6" s="10"/>
      <c r="C6" s="10"/>
      <c r="D6" s="10"/>
      <c r="E6" s="10"/>
      <c r="F6" s="10"/>
      <c r="G6" s="10"/>
    </row>
    <row r="7" spans="1:21" ht="15">
      <c r="A7" s="14" t="s">
        <v>740</v>
      </c>
      <c r="B7" s="10"/>
      <c r="C7" s="10"/>
      <c r="D7" s="10"/>
      <c r="E7" s="10"/>
      <c r="F7" s="14" t="s">
        <v>741</v>
      </c>
      <c r="G7" s="10"/>
      <c r="H7" s="10"/>
      <c r="I7" s="10"/>
      <c r="J7" s="14" t="s">
        <v>89</v>
      </c>
      <c r="K7" s="10"/>
      <c r="L7" s="10"/>
      <c r="M7" s="10"/>
      <c r="N7" s="14" t="s">
        <v>89</v>
      </c>
      <c r="O7" s="10"/>
      <c r="P7" s="10"/>
      <c r="Q7" s="10"/>
      <c r="R7" s="14" t="s">
        <v>89</v>
      </c>
      <c r="S7" s="10"/>
      <c r="T7" s="10"/>
      <c r="U7" s="10"/>
    </row>
    <row r="8" spans="1:21" ht="15.75" thickBot="1">
      <c r="A8" s="14" t="s">
        <v>742</v>
      </c>
      <c r="B8" s="10"/>
      <c r="C8" s="10"/>
      <c r="D8" s="10"/>
      <c r="E8" s="10"/>
      <c r="F8" s="14" t="s">
        <v>743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.75" thickBot="1">
      <c r="A9" s="15" t="s">
        <v>744</v>
      </c>
      <c r="B9" s="16" t="s">
        <v>745</v>
      </c>
      <c r="C9" s="16" t="s">
        <v>746</v>
      </c>
      <c r="D9" s="15" t="s">
        <v>747</v>
      </c>
      <c r="E9" s="17" t="s">
        <v>748</v>
      </c>
      <c r="F9" s="15" t="s">
        <v>749</v>
      </c>
      <c r="G9" s="15" t="s">
        <v>750</v>
      </c>
      <c r="H9" s="15" t="s">
        <v>751</v>
      </c>
      <c r="I9" s="16" t="s">
        <v>752</v>
      </c>
      <c r="J9" s="16" t="s">
        <v>753</v>
      </c>
      <c r="K9" s="15" t="s">
        <v>754</v>
      </c>
      <c r="L9" s="15" t="s">
        <v>755</v>
      </c>
      <c r="M9" s="15" t="s">
        <v>756</v>
      </c>
      <c r="N9" s="15" t="s">
        <v>757</v>
      </c>
      <c r="O9" s="17" t="s">
        <v>758</v>
      </c>
      <c r="P9" s="17" t="s">
        <v>759</v>
      </c>
      <c r="Q9" s="17" t="s">
        <v>760</v>
      </c>
      <c r="R9" s="16" t="s">
        <v>761</v>
      </c>
      <c r="S9" s="17" t="s">
        <v>762</v>
      </c>
      <c r="T9" s="15" t="s">
        <v>763</v>
      </c>
      <c r="U9" s="17" t="s">
        <v>764</v>
      </c>
    </row>
    <row r="10" spans="1:21" ht="15.75" thickBot="1">
      <c r="A10" s="18">
        <v>1</v>
      </c>
      <c r="B10" s="19" t="s">
        <v>765</v>
      </c>
      <c r="C10" s="19" t="s">
        <v>766</v>
      </c>
      <c r="D10" s="19" t="s">
        <v>767</v>
      </c>
      <c r="E10" s="19" t="s">
        <v>768</v>
      </c>
      <c r="F10" s="19" t="s">
        <v>769</v>
      </c>
      <c r="G10" s="19" t="s">
        <v>770</v>
      </c>
      <c r="H10" s="19" t="s">
        <v>771</v>
      </c>
      <c r="I10" s="19" t="s">
        <v>772</v>
      </c>
      <c r="J10" s="19" t="s">
        <v>772</v>
      </c>
      <c r="K10" s="19" t="s">
        <v>773</v>
      </c>
      <c r="L10" s="19" t="s">
        <v>774</v>
      </c>
      <c r="M10" s="19" t="s">
        <v>775</v>
      </c>
      <c r="N10" s="20">
        <v>42346.502662029998</v>
      </c>
      <c r="O10" s="21">
        <v>363</v>
      </c>
      <c r="P10" s="21">
        <v>0</v>
      </c>
      <c r="Q10" s="21">
        <v>363</v>
      </c>
      <c r="R10" s="21">
        <v>373</v>
      </c>
      <c r="S10" s="20">
        <v>42346.506574070001</v>
      </c>
      <c r="T10" s="20">
        <v>42342.999988420001</v>
      </c>
      <c r="U10" s="20">
        <v>42381.776793980003</v>
      </c>
    </row>
    <row r="11" spans="1:21" ht="15.75" thickBot="1">
      <c r="A11" s="18">
        <v>2</v>
      </c>
      <c r="B11" s="19" t="s">
        <v>765</v>
      </c>
      <c r="C11" s="19" t="s">
        <v>766</v>
      </c>
      <c r="D11" s="19" t="s">
        <v>767</v>
      </c>
      <c r="E11" s="19" t="s">
        <v>768</v>
      </c>
      <c r="F11" s="19" t="s">
        <v>769</v>
      </c>
      <c r="G11" s="19" t="s">
        <v>776</v>
      </c>
      <c r="H11" s="19" t="s">
        <v>771</v>
      </c>
      <c r="I11" s="19" t="s">
        <v>777</v>
      </c>
      <c r="J11" s="19" t="s">
        <v>777</v>
      </c>
      <c r="K11" s="19" t="s">
        <v>471</v>
      </c>
      <c r="L11" s="19" t="s">
        <v>774</v>
      </c>
      <c r="M11" s="19" t="s">
        <v>775</v>
      </c>
      <c r="N11" s="20">
        <v>42529.333576379999</v>
      </c>
      <c r="O11" s="21">
        <v>39845.519999999997</v>
      </c>
      <c r="P11" s="21">
        <v>38611.83</v>
      </c>
      <c r="Q11" s="21">
        <v>79691.039999999994</v>
      </c>
      <c r="R11" s="21">
        <v>41079.21</v>
      </c>
      <c r="S11" s="20">
        <v>42852.499178240003</v>
      </c>
      <c r="T11" s="20">
        <v>42516.999988420001</v>
      </c>
      <c r="U11" s="20">
        <v>42852.64780092</v>
      </c>
    </row>
    <row r="12" spans="1:21" ht="15.75" thickBot="1">
      <c r="A12" s="18">
        <v>3</v>
      </c>
      <c r="B12" s="19" t="s">
        <v>765</v>
      </c>
      <c r="C12" s="19" t="s">
        <v>766</v>
      </c>
      <c r="D12" s="19" t="s">
        <v>778</v>
      </c>
      <c r="E12" s="19" t="s">
        <v>779</v>
      </c>
      <c r="F12" s="19" t="s">
        <v>780</v>
      </c>
      <c r="G12" s="19" t="s">
        <v>781</v>
      </c>
      <c r="H12" s="19" t="s">
        <v>771</v>
      </c>
      <c r="I12" s="19" t="s">
        <v>777</v>
      </c>
      <c r="J12" s="19" t="s">
        <v>777</v>
      </c>
      <c r="K12" s="19" t="s">
        <v>336</v>
      </c>
      <c r="L12" s="19" t="s">
        <v>774</v>
      </c>
      <c r="M12" s="19" t="s">
        <v>775</v>
      </c>
      <c r="N12" s="20">
        <v>42487.405891199996</v>
      </c>
      <c r="O12" s="21">
        <v>1765.34</v>
      </c>
      <c r="P12" s="21">
        <v>2932.71</v>
      </c>
      <c r="Q12" s="21">
        <v>4413.3599999999997</v>
      </c>
      <c r="R12" s="21">
        <v>1480.65</v>
      </c>
      <c r="S12" s="20">
        <v>42487.407337960001</v>
      </c>
      <c r="T12" s="20">
        <v>42474.999988420001</v>
      </c>
      <c r="U12" s="20">
        <v>42852.622777769997</v>
      </c>
    </row>
    <row r="13" spans="1:21" ht="15.75" thickBot="1">
      <c r="A13" s="18">
        <v>4</v>
      </c>
      <c r="B13" s="19" t="s">
        <v>782</v>
      </c>
      <c r="C13" s="19" t="s">
        <v>783</v>
      </c>
      <c r="D13" s="19" t="s">
        <v>784</v>
      </c>
      <c r="E13" s="19" t="s">
        <v>785</v>
      </c>
      <c r="F13" s="19" t="s">
        <v>786</v>
      </c>
      <c r="G13" s="19" t="s">
        <v>770</v>
      </c>
      <c r="H13" s="19" t="s">
        <v>771</v>
      </c>
      <c r="I13" s="19" t="s">
        <v>777</v>
      </c>
      <c r="J13" s="19" t="s">
        <v>777</v>
      </c>
      <c r="K13" s="19" t="s">
        <v>521</v>
      </c>
      <c r="L13" s="19" t="s">
        <v>774</v>
      </c>
      <c r="M13" s="19" t="s">
        <v>775</v>
      </c>
      <c r="N13" s="20">
        <v>42531.728865739999</v>
      </c>
      <c r="O13" s="21">
        <v>44529.24</v>
      </c>
      <c r="P13" s="21">
        <v>42828.83</v>
      </c>
      <c r="Q13" s="21">
        <v>89058.48</v>
      </c>
      <c r="R13" s="21">
        <v>46229.65</v>
      </c>
      <c r="S13" s="20">
        <v>42852.498495369997</v>
      </c>
      <c r="T13" s="20">
        <v>42531.728865739999</v>
      </c>
      <c r="U13" s="20">
        <v>42852.647789349998</v>
      </c>
    </row>
    <row r="14" spans="1:21" ht="15.75" thickBot="1">
      <c r="A14" s="18">
        <v>5</v>
      </c>
      <c r="B14" s="19" t="s">
        <v>782</v>
      </c>
      <c r="C14" s="19" t="s">
        <v>783</v>
      </c>
      <c r="D14" s="19" t="s">
        <v>787</v>
      </c>
      <c r="E14" s="19" t="s">
        <v>788</v>
      </c>
      <c r="F14" s="19" t="s">
        <v>786</v>
      </c>
      <c r="G14" s="19" t="s">
        <v>789</v>
      </c>
      <c r="H14" s="19" t="s">
        <v>771</v>
      </c>
      <c r="I14" s="19" t="s">
        <v>777</v>
      </c>
      <c r="J14" s="19" t="s">
        <v>777</v>
      </c>
      <c r="K14" s="19" t="s">
        <v>276</v>
      </c>
      <c r="L14" s="19" t="s">
        <v>774</v>
      </c>
      <c r="M14" s="19" t="s">
        <v>775</v>
      </c>
      <c r="N14" s="20">
        <v>42297.665381940002</v>
      </c>
      <c r="O14" s="21">
        <v>2218.8000000000002</v>
      </c>
      <c r="P14" s="21">
        <v>1968.99</v>
      </c>
      <c r="Q14" s="21">
        <v>2218.8000000000002</v>
      </c>
      <c r="R14" s="21">
        <v>249.81</v>
      </c>
      <c r="S14" s="20">
        <v>42297.667824069998</v>
      </c>
      <c r="T14" s="20">
        <v>42292.999988420001</v>
      </c>
      <c r="U14" s="20">
        <v>42852.611655089997</v>
      </c>
    </row>
    <row r="15" spans="1:21" ht="15.75" thickBot="1">
      <c r="A15" s="18">
        <v>6</v>
      </c>
      <c r="B15" s="19" t="s">
        <v>790</v>
      </c>
      <c r="C15" s="19" t="s">
        <v>791</v>
      </c>
      <c r="D15" s="19" t="s">
        <v>792</v>
      </c>
      <c r="E15" s="19" t="s">
        <v>793</v>
      </c>
      <c r="F15" s="19" t="s">
        <v>794</v>
      </c>
      <c r="G15" s="19" t="s">
        <v>795</v>
      </c>
      <c r="H15" s="19" t="s">
        <v>27</v>
      </c>
      <c r="I15" s="19" t="s">
        <v>777</v>
      </c>
      <c r="J15" s="19" t="s">
        <v>777</v>
      </c>
      <c r="K15" s="19" t="s">
        <v>632</v>
      </c>
      <c r="L15" s="19" t="s">
        <v>774</v>
      </c>
      <c r="M15" s="19" t="s">
        <v>775</v>
      </c>
      <c r="N15" s="20">
        <v>42648.380497680002</v>
      </c>
      <c r="O15" s="21">
        <v>2301</v>
      </c>
      <c r="P15" s="21">
        <v>1064.5</v>
      </c>
      <c r="Q15" s="21">
        <v>2301</v>
      </c>
      <c r="R15" s="21">
        <v>1236.5</v>
      </c>
      <c r="S15" s="20">
        <v>42648.381446749998</v>
      </c>
      <c r="T15" s="20">
        <v>42647.999988420001</v>
      </c>
      <c r="U15" s="20">
        <v>42852.686678240003</v>
      </c>
    </row>
    <row r="16" spans="1:21" ht="15.75" thickBot="1">
      <c r="A16" s="18">
        <v>7</v>
      </c>
      <c r="B16" s="19" t="s">
        <v>790</v>
      </c>
      <c r="C16" s="19" t="s">
        <v>791</v>
      </c>
      <c r="D16" s="19" t="s">
        <v>796</v>
      </c>
      <c r="E16" s="19" t="s">
        <v>797</v>
      </c>
      <c r="F16" s="19" t="s">
        <v>794</v>
      </c>
      <c r="G16" s="19" t="s">
        <v>798</v>
      </c>
      <c r="H16" s="19" t="s">
        <v>771</v>
      </c>
      <c r="I16" s="19" t="s">
        <v>777</v>
      </c>
      <c r="J16" s="19" t="s">
        <v>772</v>
      </c>
      <c r="K16" s="19" t="s">
        <v>799</v>
      </c>
      <c r="L16" s="19" t="s">
        <v>774</v>
      </c>
      <c r="M16" s="19" t="s">
        <v>775</v>
      </c>
      <c r="N16" s="20">
        <v>42341.4099537</v>
      </c>
      <c r="O16" s="21">
        <v>6087</v>
      </c>
      <c r="P16" s="21">
        <v>727.88</v>
      </c>
      <c r="Q16" s="21">
        <v>6147</v>
      </c>
      <c r="R16" s="21">
        <v>5419.12</v>
      </c>
      <c r="S16" s="20">
        <v>42409.615474530001</v>
      </c>
      <c r="T16" s="20">
        <v>42341.4099537</v>
      </c>
      <c r="U16" s="20">
        <v>42829.605972220001</v>
      </c>
    </row>
    <row r="17" spans="1:21" ht="15.75" thickBot="1">
      <c r="A17" s="18">
        <v>8</v>
      </c>
      <c r="B17" s="19" t="s">
        <v>790</v>
      </c>
      <c r="C17" s="19" t="s">
        <v>791</v>
      </c>
      <c r="D17" s="19" t="s">
        <v>796</v>
      </c>
      <c r="E17" s="19" t="s">
        <v>797</v>
      </c>
      <c r="F17" s="19" t="s">
        <v>794</v>
      </c>
      <c r="G17" s="19" t="s">
        <v>789</v>
      </c>
      <c r="H17" s="19" t="s">
        <v>771</v>
      </c>
      <c r="I17" s="19" t="s">
        <v>777</v>
      </c>
      <c r="J17" s="19" t="s">
        <v>777</v>
      </c>
      <c r="K17" s="19" t="s">
        <v>799</v>
      </c>
      <c r="L17" s="19" t="s">
        <v>774</v>
      </c>
      <c r="M17" s="19" t="s">
        <v>775</v>
      </c>
      <c r="N17" s="20">
        <v>42341.4099537</v>
      </c>
      <c r="O17" s="21">
        <v>6087</v>
      </c>
      <c r="P17" s="21">
        <v>727.88</v>
      </c>
      <c r="Q17" s="21">
        <v>6147</v>
      </c>
      <c r="R17" s="21">
        <v>5419.12</v>
      </c>
      <c r="S17" s="20">
        <v>42409.615474530001</v>
      </c>
      <c r="T17" s="20">
        <v>42341.4099537</v>
      </c>
      <c r="U17" s="20">
        <v>42829.605972220001</v>
      </c>
    </row>
    <row r="18" spans="1:21" ht="15.75" thickBot="1">
      <c r="A18" s="18">
        <v>9</v>
      </c>
      <c r="B18" s="19" t="s">
        <v>790</v>
      </c>
      <c r="C18" s="19" t="s">
        <v>791</v>
      </c>
      <c r="D18" s="19" t="s">
        <v>796</v>
      </c>
      <c r="E18" s="19" t="s">
        <v>797</v>
      </c>
      <c r="F18" s="19" t="s">
        <v>794</v>
      </c>
      <c r="G18" s="19" t="s">
        <v>789</v>
      </c>
      <c r="H18" s="19" t="s">
        <v>27</v>
      </c>
      <c r="I18" s="19" t="s">
        <v>777</v>
      </c>
      <c r="J18" s="19" t="s">
        <v>777</v>
      </c>
      <c r="K18" s="19" t="s">
        <v>800</v>
      </c>
      <c r="L18" s="19" t="s">
        <v>774</v>
      </c>
      <c r="M18" s="19" t="s">
        <v>775</v>
      </c>
      <c r="N18" s="20">
        <v>42772.62945601</v>
      </c>
      <c r="O18" s="21">
        <v>555.67999999999995</v>
      </c>
      <c r="P18" s="21">
        <v>479.82</v>
      </c>
      <c r="Q18" s="21">
        <v>555.67999999999995</v>
      </c>
      <c r="R18" s="21">
        <v>75.86</v>
      </c>
      <c r="S18" s="20">
        <v>42772.632581010002</v>
      </c>
      <c r="T18" s="20">
        <v>42767.999988420001</v>
      </c>
      <c r="U18" s="20">
        <v>42851.539456010003</v>
      </c>
    </row>
    <row r="19" spans="1:21" ht="15.75" thickBot="1">
      <c r="A19" s="18">
        <v>10</v>
      </c>
      <c r="B19" s="19" t="s">
        <v>801</v>
      </c>
      <c r="C19" s="19" t="s">
        <v>802</v>
      </c>
      <c r="D19" s="19" t="s">
        <v>803</v>
      </c>
      <c r="E19" s="19" t="s">
        <v>804</v>
      </c>
      <c r="F19" s="19" t="s">
        <v>805</v>
      </c>
      <c r="G19" s="19" t="s">
        <v>776</v>
      </c>
      <c r="H19" s="19" t="s">
        <v>771</v>
      </c>
      <c r="I19" s="19" t="s">
        <v>777</v>
      </c>
      <c r="J19" s="19" t="s">
        <v>777</v>
      </c>
      <c r="K19" s="19" t="s">
        <v>255</v>
      </c>
      <c r="L19" s="19" t="s">
        <v>774</v>
      </c>
      <c r="M19" s="19" t="s">
        <v>775</v>
      </c>
      <c r="N19" s="20">
        <v>42296.66465277</v>
      </c>
      <c r="O19" s="21">
        <v>20267.16</v>
      </c>
      <c r="P19" s="21">
        <v>10549.79</v>
      </c>
      <c r="Q19" s="21">
        <v>42333.95</v>
      </c>
      <c r="R19" s="21">
        <v>31978.35</v>
      </c>
      <c r="S19" s="20">
        <v>42824.340162029999</v>
      </c>
      <c r="T19" s="20">
        <v>42278.999988420001</v>
      </c>
      <c r="U19" s="20">
        <v>42852.654745369997</v>
      </c>
    </row>
    <row r="20" spans="1:21" ht="15.75" thickBot="1">
      <c r="A20" s="18">
        <v>11</v>
      </c>
      <c r="B20" s="19" t="s">
        <v>801</v>
      </c>
      <c r="C20" s="19" t="s">
        <v>802</v>
      </c>
      <c r="D20" s="19" t="s">
        <v>803</v>
      </c>
      <c r="E20" s="19" t="s">
        <v>804</v>
      </c>
      <c r="F20" s="19" t="s">
        <v>805</v>
      </c>
      <c r="G20" s="19" t="s">
        <v>798</v>
      </c>
      <c r="H20" s="19" t="s">
        <v>771</v>
      </c>
      <c r="I20" s="19" t="s">
        <v>772</v>
      </c>
      <c r="J20" s="19" t="s">
        <v>772</v>
      </c>
      <c r="K20" s="19" t="s">
        <v>806</v>
      </c>
      <c r="L20" s="19" t="s">
        <v>774</v>
      </c>
      <c r="M20" s="19" t="s">
        <v>775</v>
      </c>
      <c r="N20" s="20">
        <v>42403.65222222</v>
      </c>
      <c r="O20" s="21">
        <v>256</v>
      </c>
      <c r="P20" s="21">
        <v>0</v>
      </c>
      <c r="Q20" s="21">
        <v>256</v>
      </c>
      <c r="R20" s="21">
        <v>256</v>
      </c>
      <c r="S20" s="20">
        <v>42403.655046289998</v>
      </c>
      <c r="T20" s="20">
        <v>42403.65222222</v>
      </c>
      <c r="U20" s="20">
        <v>42403.65787037</v>
      </c>
    </row>
    <row r="21" spans="1:21" ht="15.75" thickBot="1">
      <c r="A21" s="18">
        <v>12</v>
      </c>
      <c r="B21" s="19" t="s">
        <v>801</v>
      </c>
      <c r="C21" s="19" t="s">
        <v>802</v>
      </c>
      <c r="D21" s="19" t="s">
        <v>803</v>
      </c>
      <c r="E21" s="19" t="s">
        <v>804</v>
      </c>
      <c r="F21" s="19" t="s">
        <v>805</v>
      </c>
      <c r="G21" s="19" t="s">
        <v>798</v>
      </c>
      <c r="H21" s="19" t="s">
        <v>771</v>
      </c>
      <c r="I21" s="19" t="s">
        <v>772</v>
      </c>
      <c r="J21" s="19" t="s">
        <v>772</v>
      </c>
      <c r="K21" s="19" t="s">
        <v>807</v>
      </c>
      <c r="L21" s="19" t="s">
        <v>774</v>
      </c>
      <c r="M21" s="19" t="s">
        <v>775</v>
      </c>
      <c r="N21" s="20">
        <v>42516.57594907</v>
      </c>
      <c r="O21" s="21">
        <v>10</v>
      </c>
      <c r="P21" s="21">
        <v>0</v>
      </c>
      <c r="Q21" s="21">
        <v>10</v>
      </c>
      <c r="R21" s="21">
        <v>10</v>
      </c>
      <c r="S21" s="20">
        <v>42516.578425920001</v>
      </c>
      <c r="T21" s="20">
        <v>42516.57594907</v>
      </c>
      <c r="U21" s="20">
        <v>42516.999988420001</v>
      </c>
    </row>
    <row r="22" spans="1:21" ht="15.75" thickBot="1">
      <c r="A22" s="18">
        <v>13</v>
      </c>
      <c r="B22" s="19" t="s">
        <v>808</v>
      </c>
      <c r="C22" s="19" t="s">
        <v>809</v>
      </c>
      <c r="D22" s="19" t="s">
        <v>810</v>
      </c>
      <c r="E22" s="19" t="s">
        <v>811</v>
      </c>
      <c r="F22" s="19" t="s">
        <v>812</v>
      </c>
      <c r="G22" s="19" t="s">
        <v>789</v>
      </c>
      <c r="H22" s="19" t="s">
        <v>771</v>
      </c>
      <c r="I22" s="19" t="s">
        <v>777</v>
      </c>
      <c r="J22" s="19" t="s">
        <v>777</v>
      </c>
      <c r="K22" s="19" t="s">
        <v>813</v>
      </c>
      <c r="L22" s="19" t="s">
        <v>774</v>
      </c>
      <c r="M22" s="19" t="s">
        <v>775</v>
      </c>
      <c r="N22" s="20">
        <v>42250.436400459999</v>
      </c>
      <c r="O22" s="21">
        <v>2556.64</v>
      </c>
      <c r="P22" s="21">
        <v>1309.1199999999999</v>
      </c>
      <c r="Q22" s="21">
        <v>3386.66</v>
      </c>
      <c r="R22" s="21">
        <v>2077.54</v>
      </c>
      <c r="S22" s="20">
        <v>42831.579155090003</v>
      </c>
      <c r="T22" s="20">
        <v>42278</v>
      </c>
      <c r="U22" s="20">
        <v>42593.539710639998</v>
      </c>
    </row>
    <row r="23" spans="1:21" ht="15.75" thickBot="1">
      <c r="A23" s="18">
        <v>14</v>
      </c>
      <c r="B23" s="19" t="s">
        <v>808</v>
      </c>
      <c r="C23" s="19" t="s">
        <v>809</v>
      </c>
      <c r="D23" s="19" t="s">
        <v>810</v>
      </c>
      <c r="E23" s="19" t="s">
        <v>811</v>
      </c>
      <c r="F23" s="19" t="s">
        <v>812</v>
      </c>
      <c r="G23" s="19" t="s">
        <v>789</v>
      </c>
      <c r="H23" s="19" t="s">
        <v>771</v>
      </c>
      <c r="I23" s="19" t="s">
        <v>777</v>
      </c>
      <c r="J23" s="19" t="s">
        <v>777</v>
      </c>
      <c r="K23" s="19" t="s">
        <v>814</v>
      </c>
      <c r="L23" s="19" t="s">
        <v>774</v>
      </c>
      <c r="M23" s="19" t="s">
        <v>775</v>
      </c>
      <c r="N23" s="20">
        <v>42255.646446749997</v>
      </c>
      <c r="O23" s="21">
        <v>5427.34</v>
      </c>
      <c r="P23" s="21">
        <v>1408.45</v>
      </c>
      <c r="Q23" s="21">
        <v>5427.34</v>
      </c>
      <c r="R23" s="21">
        <v>4018.89</v>
      </c>
      <c r="S23" s="20">
        <v>42255.64902777</v>
      </c>
      <c r="T23" s="20">
        <v>42278</v>
      </c>
      <c r="U23" s="20">
        <v>42864.423842589997</v>
      </c>
    </row>
    <row r="24" spans="1:21" ht="15.75" thickBot="1">
      <c r="A24" s="18">
        <v>15</v>
      </c>
      <c r="B24" s="19" t="s">
        <v>808</v>
      </c>
      <c r="C24" s="19" t="s">
        <v>809</v>
      </c>
      <c r="D24" s="19" t="s">
        <v>810</v>
      </c>
      <c r="E24" s="19" t="s">
        <v>811</v>
      </c>
      <c r="F24" s="19" t="s">
        <v>812</v>
      </c>
      <c r="G24" s="19" t="s">
        <v>789</v>
      </c>
      <c r="H24" s="19" t="s">
        <v>771</v>
      </c>
      <c r="I24" s="19" t="s">
        <v>777</v>
      </c>
      <c r="J24" s="19" t="s">
        <v>777</v>
      </c>
      <c r="K24" s="19" t="s">
        <v>815</v>
      </c>
      <c r="L24" s="19" t="s">
        <v>774</v>
      </c>
      <c r="M24" s="19" t="s">
        <v>775</v>
      </c>
      <c r="N24" s="20">
        <v>42255.660578700001</v>
      </c>
      <c r="O24" s="21">
        <v>893.68</v>
      </c>
      <c r="P24" s="21">
        <v>148.78</v>
      </c>
      <c r="Q24" s="21">
        <v>1017.09</v>
      </c>
      <c r="R24" s="21">
        <v>868.31</v>
      </c>
      <c r="S24" s="20">
        <v>42814.601724530003</v>
      </c>
      <c r="T24" s="20">
        <v>42278</v>
      </c>
      <c r="U24" s="20">
        <v>42828.60179398</v>
      </c>
    </row>
    <row r="25" spans="1:21" ht="15.75" thickBot="1">
      <c r="A25" s="18">
        <v>16</v>
      </c>
      <c r="B25" s="19" t="s">
        <v>808</v>
      </c>
      <c r="C25" s="19" t="s">
        <v>809</v>
      </c>
      <c r="D25" s="19" t="s">
        <v>810</v>
      </c>
      <c r="E25" s="19" t="s">
        <v>811</v>
      </c>
      <c r="F25" s="19" t="s">
        <v>812</v>
      </c>
      <c r="G25" s="19" t="s">
        <v>816</v>
      </c>
      <c r="H25" s="19" t="s">
        <v>27</v>
      </c>
      <c r="I25" s="19" t="s">
        <v>777</v>
      </c>
      <c r="J25" s="19" t="s">
        <v>777</v>
      </c>
      <c r="K25" s="19" t="s">
        <v>659</v>
      </c>
      <c r="L25" s="19" t="s">
        <v>774</v>
      </c>
      <c r="M25" s="19" t="s">
        <v>775</v>
      </c>
      <c r="N25" s="20">
        <v>42660.523333329998</v>
      </c>
      <c r="O25" s="21">
        <v>2301</v>
      </c>
      <c r="P25" s="21">
        <v>2143.1799999999998</v>
      </c>
      <c r="Q25" s="21">
        <v>4602</v>
      </c>
      <c r="R25" s="21">
        <v>2458.8200000000002</v>
      </c>
      <c r="S25" s="20">
        <v>42852.4752199</v>
      </c>
      <c r="T25" s="20">
        <v>42657.999988420001</v>
      </c>
      <c r="U25" s="20">
        <v>42852.679756940001</v>
      </c>
    </row>
    <row r="26" spans="1:21" ht="15.75" thickBot="1">
      <c r="A26" s="18">
        <v>17</v>
      </c>
      <c r="B26" s="19" t="s">
        <v>808</v>
      </c>
      <c r="C26" s="19" t="s">
        <v>809</v>
      </c>
      <c r="D26" s="19" t="s">
        <v>817</v>
      </c>
      <c r="E26" s="19" t="s">
        <v>818</v>
      </c>
      <c r="F26" s="19" t="s">
        <v>812</v>
      </c>
      <c r="G26" s="19" t="s">
        <v>798</v>
      </c>
      <c r="H26" s="19" t="s">
        <v>771</v>
      </c>
      <c r="I26" s="19" t="s">
        <v>777</v>
      </c>
      <c r="J26" s="19" t="s">
        <v>777</v>
      </c>
      <c r="K26" s="19" t="s">
        <v>819</v>
      </c>
      <c r="L26" s="19" t="s">
        <v>774</v>
      </c>
      <c r="M26" s="19" t="s">
        <v>775</v>
      </c>
      <c r="N26" s="20">
        <v>42545.575451379998</v>
      </c>
      <c r="O26" s="21">
        <v>7742</v>
      </c>
      <c r="P26" s="21">
        <v>4324.32</v>
      </c>
      <c r="Q26" s="21">
        <v>9740</v>
      </c>
      <c r="R26" s="21">
        <v>5415.68</v>
      </c>
      <c r="S26" s="20">
        <v>42825.653576379998</v>
      </c>
      <c r="T26" s="20">
        <v>42536.999988420001</v>
      </c>
      <c r="U26" s="20">
        <v>42839.427974530001</v>
      </c>
    </row>
    <row r="27" spans="1:21" ht="15.75" thickBot="1">
      <c r="A27" s="18">
        <v>18</v>
      </c>
      <c r="B27" s="19" t="s">
        <v>808</v>
      </c>
      <c r="C27" s="19" t="s">
        <v>809</v>
      </c>
      <c r="D27" s="19" t="s">
        <v>817</v>
      </c>
      <c r="E27" s="19" t="s">
        <v>818</v>
      </c>
      <c r="F27" s="19" t="s">
        <v>812</v>
      </c>
      <c r="G27" s="19" t="s">
        <v>789</v>
      </c>
      <c r="H27" s="19" t="s">
        <v>771</v>
      </c>
      <c r="I27" s="19" t="s">
        <v>777</v>
      </c>
      <c r="J27" s="19" t="s">
        <v>777</v>
      </c>
      <c r="K27" s="19" t="s">
        <v>819</v>
      </c>
      <c r="L27" s="19" t="s">
        <v>774</v>
      </c>
      <c r="M27" s="19" t="s">
        <v>775</v>
      </c>
      <c r="N27" s="20">
        <v>42545.575451379998</v>
      </c>
      <c r="O27" s="21">
        <v>7742</v>
      </c>
      <c r="P27" s="21">
        <v>4324.32</v>
      </c>
      <c r="Q27" s="21">
        <v>9740</v>
      </c>
      <c r="R27" s="21">
        <v>5415.68</v>
      </c>
      <c r="S27" s="20">
        <v>42825.653576379998</v>
      </c>
      <c r="T27" s="20">
        <v>42536.999988420001</v>
      </c>
      <c r="U27" s="20">
        <v>42839.427974530001</v>
      </c>
    </row>
    <row r="28" spans="1:21" ht="15.75" thickBot="1">
      <c r="A28" s="18">
        <v>19</v>
      </c>
      <c r="B28" s="19" t="s">
        <v>820</v>
      </c>
      <c r="C28" s="19" t="s">
        <v>821</v>
      </c>
      <c r="D28" s="19" t="s">
        <v>822</v>
      </c>
      <c r="E28" s="19" t="s">
        <v>823</v>
      </c>
      <c r="F28" s="19" t="s">
        <v>824</v>
      </c>
      <c r="G28" s="19" t="s">
        <v>816</v>
      </c>
      <c r="H28" s="19" t="s">
        <v>27</v>
      </c>
      <c r="I28" s="19" t="s">
        <v>777</v>
      </c>
      <c r="J28" s="19" t="s">
        <v>777</v>
      </c>
      <c r="K28" s="19" t="s">
        <v>641</v>
      </c>
      <c r="L28" s="19" t="s">
        <v>774</v>
      </c>
      <c r="M28" s="19" t="s">
        <v>775</v>
      </c>
      <c r="N28" s="20">
        <v>42656.438356480001</v>
      </c>
      <c r="O28" s="21">
        <v>12222</v>
      </c>
      <c r="P28" s="21">
        <v>12222</v>
      </c>
      <c r="Q28" s="21">
        <v>12222</v>
      </c>
      <c r="R28" s="22"/>
      <c r="S28" s="20">
        <v>42656.439641199999</v>
      </c>
      <c r="T28" s="20">
        <v>42649.999988420001</v>
      </c>
      <c r="U28" s="22"/>
    </row>
    <row r="29" spans="1:21" ht="15.75" thickBot="1">
      <c r="A29" s="18">
        <v>20</v>
      </c>
      <c r="B29" s="19" t="s">
        <v>820</v>
      </c>
      <c r="C29" s="19" t="s">
        <v>821</v>
      </c>
      <c r="D29" s="19" t="s">
        <v>822</v>
      </c>
      <c r="E29" s="19" t="s">
        <v>823</v>
      </c>
      <c r="F29" s="19" t="s">
        <v>824</v>
      </c>
      <c r="G29" s="19" t="s">
        <v>816</v>
      </c>
      <c r="H29" s="19" t="s">
        <v>27</v>
      </c>
      <c r="I29" s="19" t="s">
        <v>777</v>
      </c>
      <c r="J29" s="19" t="s">
        <v>777</v>
      </c>
      <c r="K29" s="19" t="s">
        <v>825</v>
      </c>
      <c r="L29" s="19" t="s">
        <v>774</v>
      </c>
      <c r="M29" s="19" t="s">
        <v>775</v>
      </c>
      <c r="N29" s="20">
        <v>42660.544039350003</v>
      </c>
      <c r="O29" s="21">
        <v>418.44</v>
      </c>
      <c r="P29" s="21">
        <v>418.44</v>
      </c>
      <c r="Q29" s="21">
        <v>418.44</v>
      </c>
      <c r="R29" s="22"/>
      <c r="S29" s="20">
        <v>42660.545879630001</v>
      </c>
      <c r="T29" s="20">
        <v>42649.999988420001</v>
      </c>
      <c r="U29" s="22"/>
    </row>
    <row r="30" spans="1:21" ht="15.75" thickBot="1">
      <c r="A30" s="18">
        <v>21</v>
      </c>
      <c r="B30" s="19" t="s">
        <v>820</v>
      </c>
      <c r="C30" s="19" t="s">
        <v>821</v>
      </c>
      <c r="D30" s="19" t="s">
        <v>826</v>
      </c>
      <c r="E30" s="19" t="s">
        <v>827</v>
      </c>
      <c r="F30" s="19" t="s">
        <v>828</v>
      </c>
      <c r="G30" s="19" t="s">
        <v>789</v>
      </c>
      <c r="H30" s="19" t="s">
        <v>771</v>
      </c>
      <c r="I30" s="19" t="s">
        <v>772</v>
      </c>
      <c r="J30" s="19" t="s">
        <v>772</v>
      </c>
      <c r="K30" s="19" t="s">
        <v>829</v>
      </c>
      <c r="L30" s="19" t="s">
        <v>774</v>
      </c>
      <c r="M30" s="19" t="s">
        <v>775</v>
      </c>
      <c r="N30" s="20">
        <v>42508.59101851</v>
      </c>
      <c r="O30" s="21">
        <v>358.96</v>
      </c>
      <c r="P30" s="21">
        <v>0</v>
      </c>
      <c r="Q30" s="21">
        <v>358.96</v>
      </c>
      <c r="R30" s="21">
        <v>358.96</v>
      </c>
      <c r="S30" s="20">
        <v>42508.59280092</v>
      </c>
      <c r="T30" s="20">
        <v>42507.999988420001</v>
      </c>
      <c r="U30" s="20">
        <v>42508.593657400001</v>
      </c>
    </row>
    <row r="31" spans="1:21" ht="15.75" thickBot="1">
      <c r="A31" s="18">
        <v>22</v>
      </c>
      <c r="B31" s="19" t="s">
        <v>820</v>
      </c>
      <c r="C31" s="19" t="s">
        <v>821</v>
      </c>
      <c r="D31" s="19" t="s">
        <v>826</v>
      </c>
      <c r="E31" s="19" t="s">
        <v>827</v>
      </c>
      <c r="F31" s="19" t="s">
        <v>828</v>
      </c>
      <c r="G31" s="19" t="s">
        <v>789</v>
      </c>
      <c r="H31" s="19" t="s">
        <v>771</v>
      </c>
      <c r="I31" s="19" t="s">
        <v>772</v>
      </c>
      <c r="J31" s="19" t="s">
        <v>772</v>
      </c>
      <c r="K31" s="19" t="s">
        <v>830</v>
      </c>
      <c r="L31" s="19" t="s">
        <v>774</v>
      </c>
      <c r="M31" s="19" t="s">
        <v>775</v>
      </c>
      <c r="N31" s="20">
        <v>42550.574826379998</v>
      </c>
      <c r="O31" s="21">
        <v>204.74</v>
      </c>
      <c r="P31" s="21">
        <v>0</v>
      </c>
      <c r="Q31" s="21">
        <v>204.74</v>
      </c>
      <c r="R31" s="21">
        <v>204.74</v>
      </c>
      <c r="S31" s="20">
        <v>42550.577268510002</v>
      </c>
      <c r="T31" s="20">
        <v>42543.999988420001</v>
      </c>
      <c r="U31" s="20">
        <v>42550.578518510003</v>
      </c>
    </row>
    <row r="32" spans="1:21" ht="15.75" thickBot="1">
      <c r="A32" s="18">
        <v>23</v>
      </c>
      <c r="B32" s="19" t="s">
        <v>820</v>
      </c>
      <c r="C32" s="19" t="s">
        <v>821</v>
      </c>
      <c r="D32" s="19" t="s">
        <v>826</v>
      </c>
      <c r="E32" s="19" t="s">
        <v>827</v>
      </c>
      <c r="F32" s="19" t="s">
        <v>828</v>
      </c>
      <c r="G32" s="19" t="s">
        <v>789</v>
      </c>
      <c r="H32" s="19" t="s">
        <v>771</v>
      </c>
      <c r="I32" s="19" t="s">
        <v>772</v>
      </c>
      <c r="J32" s="19" t="s">
        <v>772</v>
      </c>
      <c r="K32" s="19" t="s">
        <v>831</v>
      </c>
      <c r="L32" s="19" t="s">
        <v>774</v>
      </c>
      <c r="M32" s="19" t="s">
        <v>775</v>
      </c>
      <c r="N32" s="20">
        <v>42570.447673609997</v>
      </c>
      <c r="O32" s="21">
        <v>26.36</v>
      </c>
      <c r="P32" s="21">
        <v>0</v>
      </c>
      <c r="Q32" s="21">
        <v>26.36</v>
      </c>
      <c r="R32" s="21">
        <v>26.36</v>
      </c>
      <c r="S32" s="20">
        <v>42570.449340270003</v>
      </c>
      <c r="T32" s="20">
        <v>42564.999988420001</v>
      </c>
      <c r="U32" s="20">
        <v>42570.449652770003</v>
      </c>
    </row>
    <row r="33" spans="1:21" ht="15.75" thickBot="1">
      <c r="A33" s="18">
        <v>24</v>
      </c>
      <c r="B33" s="19" t="s">
        <v>820</v>
      </c>
      <c r="C33" s="19" t="s">
        <v>821</v>
      </c>
      <c r="D33" s="19" t="s">
        <v>826</v>
      </c>
      <c r="E33" s="19" t="s">
        <v>827</v>
      </c>
      <c r="F33" s="19" t="s">
        <v>828</v>
      </c>
      <c r="G33" s="19" t="s">
        <v>789</v>
      </c>
      <c r="H33" s="19" t="s">
        <v>771</v>
      </c>
      <c r="I33" s="19" t="s">
        <v>772</v>
      </c>
      <c r="J33" s="19" t="s">
        <v>772</v>
      </c>
      <c r="K33" s="19" t="s">
        <v>832</v>
      </c>
      <c r="L33" s="19" t="s">
        <v>774</v>
      </c>
      <c r="M33" s="19" t="s">
        <v>775</v>
      </c>
      <c r="N33" s="20">
        <v>42590.481562499997</v>
      </c>
      <c r="O33" s="21">
        <v>21.43</v>
      </c>
      <c r="P33" s="21">
        <v>0</v>
      </c>
      <c r="Q33" s="21">
        <v>21.43</v>
      </c>
      <c r="R33" s="21">
        <v>21.43</v>
      </c>
      <c r="S33" s="20">
        <v>42590.485937500001</v>
      </c>
      <c r="T33" s="20">
        <v>42587.999988420001</v>
      </c>
      <c r="U33" s="20">
        <v>42590.486875000002</v>
      </c>
    </row>
    <row r="34" spans="1:21" ht="15.75" thickBot="1">
      <c r="A34" s="18">
        <v>25</v>
      </c>
      <c r="B34" s="19" t="s">
        <v>820</v>
      </c>
      <c r="C34" s="19" t="s">
        <v>821</v>
      </c>
      <c r="D34" s="19" t="s">
        <v>826</v>
      </c>
      <c r="E34" s="19" t="s">
        <v>827</v>
      </c>
      <c r="F34" s="19" t="s">
        <v>828</v>
      </c>
      <c r="G34" s="19" t="s">
        <v>789</v>
      </c>
      <c r="H34" s="19" t="s">
        <v>771</v>
      </c>
      <c r="I34" s="19" t="s">
        <v>777</v>
      </c>
      <c r="J34" s="19" t="s">
        <v>777</v>
      </c>
      <c r="K34" s="19" t="s">
        <v>833</v>
      </c>
      <c r="L34" s="19" t="s">
        <v>774</v>
      </c>
      <c r="M34" s="19" t="s">
        <v>775</v>
      </c>
      <c r="N34" s="20">
        <v>42611.500462960001</v>
      </c>
      <c r="O34" s="21">
        <v>913.68</v>
      </c>
      <c r="P34" s="21">
        <v>913.68</v>
      </c>
      <c r="Q34" s="21">
        <v>913.68</v>
      </c>
      <c r="R34" s="22"/>
      <c r="S34" s="20">
        <v>42611.50152777</v>
      </c>
      <c r="T34" s="20">
        <v>42601.999988420001</v>
      </c>
      <c r="U34" s="22"/>
    </row>
    <row r="35" spans="1:21" ht="15.75" thickBot="1">
      <c r="A35" s="18">
        <v>26</v>
      </c>
      <c r="B35" s="19" t="s">
        <v>820</v>
      </c>
      <c r="C35" s="19" t="s">
        <v>821</v>
      </c>
      <c r="D35" s="19" t="s">
        <v>826</v>
      </c>
      <c r="E35" s="19" t="s">
        <v>827</v>
      </c>
      <c r="F35" s="19" t="s">
        <v>828</v>
      </c>
      <c r="G35" s="19" t="s">
        <v>789</v>
      </c>
      <c r="H35" s="19" t="s">
        <v>27</v>
      </c>
      <c r="I35" s="19" t="s">
        <v>772</v>
      </c>
      <c r="J35" s="19" t="s">
        <v>772</v>
      </c>
      <c r="K35" s="19" t="s">
        <v>834</v>
      </c>
      <c r="L35" s="19" t="s">
        <v>774</v>
      </c>
      <c r="M35" s="19" t="s">
        <v>775</v>
      </c>
      <c r="N35" s="20">
        <v>42635.436064809997</v>
      </c>
      <c r="O35" s="21">
        <v>23.22</v>
      </c>
      <c r="P35" s="21">
        <v>0</v>
      </c>
      <c r="Q35" s="21">
        <v>23.22</v>
      </c>
      <c r="R35" s="21">
        <v>23.22</v>
      </c>
      <c r="S35" s="20">
        <v>42635.436932869998</v>
      </c>
      <c r="T35" s="20">
        <v>42644</v>
      </c>
      <c r="U35" s="20">
        <v>42644.999988420001</v>
      </c>
    </row>
    <row r="36" spans="1:21" ht="15.75" thickBot="1">
      <c r="A36" s="18">
        <v>27</v>
      </c>
      <c r="B36" s="19" t="s">
        <v>820</v>
      </c>
      <c r="C36" s="19" t="s">
        <v>821</v>
      </c>
      <c r="D36" s="19" t="s">
        <v>826</v>
      </c>
      <c r="E36" s="19" t="s">
        <v>827</v>
      </c>
      <c r="F36" s="19" t="s">
        <v>828</v>
      </c>
      <c r="G36" s="19" t="s">
        <v>789</v>
      </c>
      <c r="H36" s="19" t="s">
        <v>27</v>
      </c>
      <c r="I36" s="19" t="s">
        <v>772</v>
      </c>
      <c r="J36" s="19" t="s">
        <v>772</v>
      </c>
      <c r="K36" s="19" t="s">
        <v>835</v>
      </c>
      <c r="L36" s="19" t="s">
        <v>774</v>
      </c>
      <c r="M36" s="19" t="s">
        <v>775</v>
      </c>
      <c r="N36" s="20">
        <v>42670.517696750001</v>
      </c>
      <c r="O36" s="21">
        <v>49.17</v>
      </c>
      <c r="P36" s="21">
        <v>0</v>
      </c>
      <c r="Q36" s="21">
        <v>49.17</v>
      </c>
      <c r="R36" s="21">
        <v>49.17</v>
      </c>
      <c r="S36" s="20">
        <v>42670.518877310002</v>
      </c>
      <c r="T36" s="20">
        <v>42669.999988420001</v>
      </c>
      <c r="U36" s="20">
        <v>42670.51916666</v>
      </c>
    </row>
    <row r="37" spans="1:21" ht="15.75" thickBot="1">
      <c r="A37" s="18">
        <v>28</v>
      </c>
      <c r="B37" s="19" t="s">
        <v>820</v>
      </c>
      <c r="C37" s="19" t="s">
        <v>821</v>
      </c>
      <c r="D37" s="19" t="s">
        <v>826</v>
      </c>
      <c r="E37" s="19" t="s">
        <v>827</v>
      </c>
      <c r="F37" s="19" t="s">
        <v>828</v>
      </c>
      <c r="G37" s="19" t="s">
        <v>789</v>
      </c>
      <c r="H37" s="19" t="s">
        <v>27</v>
      </c>
      <c r="I37" s="19" t="s">
        <v>772</v>
      </c>
      <c r="J37" s="19" t="s">
        <v>772</v>
      </c>
      <c r="K37" s="19" t="s">
        <v>836</v>
      </c>
      <c r="L37" s="19" t="s">
        <v>774</v>
      </c>
      <c r="M37" s="19" t="s">
        <v>775</v>
      </c>
      <c r="N37" s="20">
        <v>42703.395254629999</v>
      </c>
      <c r="O37" s="21">
        <v>182.92</v>
      </c>
      <c r="P37" s="21">
        <v>0</v>
      </c>
      <c r="Q37" s="21">
        <v>182.92</v>
      </c>
      <c r="R37" s="21">
        <v>182.92</v>
      </c>
      <c r="S37" s="20">
        <v>42703.397789349998</v>
      </c>
      <c r="T37" s="20">
        <v>42702.999988420001</v>
      </c>
      <c r="U37" s="20">
        <v>42703.999988420001</v>
      </c>
    </row>
    <row r="38" spans="1:21" ht="15.75" thickBot="1">
      <c r="A38" s="18">
        <v>29</v>
      </c>
      <c r="B38" s="19" t="s">
        <v>820</v>
      </c>
      <c r="C38" s="19" t="s">
        <v>821</v>
      </c>
      <c r="D38" s="19" t="s">
        <v>826</v>
      </c>
      <c r="E38" s="19" t="s">
        <v>827</v>
      </c>
      <c r="F38" s="19" t="s">
        <v>828</v>
      </c>
      <c r="G38" s="19" t="s">
        <v>789</v>
      </c>
      <c r="H38" s="19" t="s">
        <v>27</v>
      </c>
      <c r="I38" s="19" t="s">
        <v>772</v>
      </c>
      <c r="J38" s="19" t="s">
        <v>772</v>
      </c>
      <c r="K38" s="19" t="s">
        <v>837</v>
      </c>
      <c r="L38" s="19" t="s">
        <v>774</v>
      </c>
      <c r="M38" s="19" t="s">
        <v>775</v>
      </c>
      <c r="N38" s="20">
        <v>42745.454942130003</v>
      </c>
      <c r="O38" s="21">
        <v>88.93</v>
      </c>
      <c r="P38" s="21">
        <v>0</v>
      </c>
      <c r="Q38" s="21">
        <v>88.93</v>
      </c>
      <c r="R38" s="21">
        <v>88.93</v>
      </c>
      <c r="S38" s="20">
        <v>42745.455995370001</v>
      </c>
      <c r="T38" s="20">
        <v>42744.999988420001</v>
      </c>
      <c r="U38" s="20">
        <v>42745.456851850002</v>
      </c>
    </row>
    <row r="39" spans="1:21" ht="15.75" thickBot="1">
      <c r="A39" s="18">
        <v>30</v>
      </c>
      <c r="B39" s="19" t="s">
        <v>820</v>
      </c>
      <c r="C39" s="19" t="s">
        <v>821</v>
      </c>
      <c r="D39" s="19" t="s">
        <v>826</v>
      </c>
      <c r="E39" s="19" t="s">
        <v>827</v>
      </c>
      <c r="F39" s="19" t="s">
        <v>828</v>
      </c>
      <c r="G39" s="19" t="s">
        <v>789</v>
      </c>
      <c r="H39" s="19" t="s">
        <v>27</v>
      </c>
      <c r="I39" s="19" t="s">
        <v>772</v>
      </c>
      <c r="J39" s="19" t="s">
        <v>772</v>
      </c>
      <c r="K39" s="19" t="s">
        <v>838</v>
      </c>
      <c r="L39" s="19" t="s">
        <v>774</v>
      </c>
      <c r="M39" s="19" t="s">
        <v>775</v>
      </c>
      <c r="N39" s="20">
        <v>42760.660682870002</v>
      </c>
      <c r="O39" s="21">
        <v>109.42</v>
      </c>
      <c r="P39" s="21">
        <v>0</v>
      </c>
      <c r="Q39" s="21">
        <v>109.42</v>
      </c>
      <c r="R39" s="21">
        <v>109.42</v>
      </c>
      <c r="S39" s="20">
        <v>42760.662777769998</v>
      </c>
      <c r="T39" s="20">
        <v>42760.660682870002</v>
      </c>
      <c r="U39" s="20">
        <v>42760.664363420001</v>
      </c>
    </row>
    <row r="40" spans="1:21" ht="15.75" thickBot="1">
      <c r="A40" s="18">
        <v>31</v>
      </c>
      <c r="B40" s="19" t="s">
        <v>820</v>
      </c>
      <c r="C40" s="19" t="s">
        <v>821</v>
      </c>
      <c r="D40" s="19" t="s">
        <v>826</v>
      </c>
      <c r="E40" s="19" t="s">
        <v>827</v>
      </c>
      <c r="F40" s="19" t="s">
        <v>828</v>
      </c>
      <c r="G40" s="19" t="s">
        <v>789</v>
      </c>
      <c r="H40" s="19" t="s">
        <v>27</v>
      </c>
      <c r="I40" s="19" t="s">
        <v>772</v>
      </c>
      <c r="J40" s="19" t="s">
        <v>772</v>
      </c>
      <c r="K40" s="19" t="s">
        <v>839</v>
      </c>
      <c r="L40" s="19" t="s">
        <v>774</v>
      </c>
      <c r="M40" s="19" t="s">
        <v>775</v>
      </c>
      <c r="N40" s="20">
        <v>42787.639432869997</v>
      </c>
      <c r="O40" s="21">
        <v>40</v>
      </c>
      <c r="P40" s="21">
        <v>0</v>
      </c>
      <c r="Q40" s="21">
        <v>40</v>
      </c>
      <c r="R40" s="21">
        <v>40</v>
      </c>
      <c r="S40" s="20">
        <v>42787.641296289999</v>
      </c>
      <c r="T40" s="20">
        <v>42787.639432869997</v>
      </c>
      <c r="U40" s="20">
        <v>42787.642731480002</v>
      </c>
    </row>
    <row r="41" spans="1:21" ht="15.75" thickBot="1">
      <c r="A41" s="18">
        <v>32</v>
      </c>
      <c r="B41" s="19" t="s">
        <v>820</v>
      </c>
      <c r="C41" s="19" t="s">
        <v>821</v>
      </c>
      <c r="D41" s="19" t="s">
        <v>826</v>
      </c>
      <c r="E41" s="19" t="s">
        <v>827</v>
      </c>
      <c r="F41" s="19" t="s">
        <v>828</v>
      </c>
      <c r="G41" s="19" t="s">
        <v>789</v>
      </c>
      <c r="H41" s="19" t="s">
        <v>27</v>
      </c>
      <c r="I41" s="19" t="s">
        <v>772</v>
      </c>
      <c r="J41" s="19" t="s">
        <v>772</v>
      </c>
      <c r="K41" s="19" t="s">
        <v>840</v>
      </c>
      <c r="L41" s="19" t="s">
        <v>774</v>
      </c>
      <c r="M41" s="19" t="s">
        <v>775</v>
      </c>
      <c r="N41" s="20">
        <v>42823.588703699999</v>
      </c>
      <c r="O41" s="21">
        <v>94.96</v>
      </c>
      <c r="P41" s="21">
        <v>0</v>
      </c>
      <c r="Q41" s="21">
        <v>94.96</v>
      </c>
      <c r="R41" s="21">
        <v>94.96</v>
      </c>
      <c r="S41" s="20">
        <v>42823.591134249997</v>
      </c>
      <c r="T41" s="20">
        <v>42823.588703699999</v>
      </c>
      <c r="U41" s="20">
        <v>42823.592118050001</v>
      </c>
    </row>
    <row r="42" spans="1:21" ht="15.75" thickBot="1">
      <c r="A42" s="18">
        <v>33</v>
      </c>
      <c r="B42" s="19" t="s">
        <v>820</v>
      </c>
      <c r="C42" s="19" t="s">
        <v>821</v>
      </c>
      <c r="D42" s="19" t="s">
        <v>826</v>
      </c>
      <c r="E42" s="19" t="s">
        <v>827</v>
      </c>
      <c r="F42" s="19" t="s">
        <v>828</v>
      </c>
      <c r="G42" s="19" t="s">
        <v>789</v>
      </c>
      <c r="H42" s="19" t="s">
        <v>27</v>
      </c>
      <c r="I42" s="19" t="s">
        <v>772</v>
      </c>
      <c r="J42" s="19" t="s">
        <v>772</v>
      </c>
      <c r="K42" s="19" t="s">
        <v>841</v>
      </c>
      <c r="L42" s="19" t="s">
        <v>774</v>
      </c>
      <c r="M42" s="19" t="s">
        <v>775</v>
      </c>
      <c r="N42" s="20">
        <v>42843.413078700003</v>
      </c>
      <c r="O42" s="21">
        <v>51.38</v>
      </c>
      <c r="P42" s="21">
        <v>0</v>
      </c>
      <c r="Q42" s="21">
        <v>51.38</v>
      </c>
      <c r="R42" s="21">
        <v>51.38</v>
      </c>
      <c r="S42" s="20">
        <v>42843.415370369999</v>
      </c>
      <c r="T42" s="20">
        <v>42842.999988420001</v>
      </c>
      <c r="U42" s="20">
        <v>42843.416863420003</v>
      </c>
    </row>
    <row r="43" spans="1:21" ht="15.75" thickBot="1">
      <c r="A43" s="18">
        <v>34</v>
      </c>
      <c r="B43" s="19" t="s">
        <v>820</v>
      </c>
      <c r="C43" s="19" t="s">
        <v>821</v>
      </c>
      <c r="D43" s="19" t="s">
        <v>842</v>
      </c>
      <c r="E43" s="19" t="s">
        <v>843</v>
      </c>
      <c r="F43" s="19" t="s">
        <v>844</v>
      </c>
      <c r="G43" s="19" t="s">
        <v>776</v>
      </c>
      <c r="H43" s="19" t="s">
        <v>845</v>
      </c>
      <c r="I43" s="19" t="s">
        <v>777</v>
      </c>
      <c r="J43" s="19" t="s">
        <v>777</v>
      </c>
      <c r="K43" s="19" t="s">
        <v>197</v>
      </c>
      <c r="L43" s="19" t="s">
        <v>774</v>
      </c>
      <c r="M43" s="19" t="s">
        <v>775</v>
      </c>
      <c r="N43" s="20">
        <v>42250.488298609998</v>
      </c>
      <c r="O43" s="21">
        <v>2989.44</v>
      </c>
      <c r="P43" s="21">
        <v>1939.48</v>
      </c>
      <c r="Q43" s="21">
        <v>2989.44</v>
      </c>
      <c r="R43" s="21">
        <v>1049.96</v>
      </c>
      <c r="S43" s="20">
        <v>42250.48969907</v>
      </c>
      <c r="T43" s="20">
        <v>42247.999988420001</v>
      </c>
      <c r="U43" s="20">
        <v>42852.596423609997</v>
      </c>
    </row>
    <row r="44" spans="1:21" ht="15.75" thickBot="1">
      <c r="A44" s="18">
        <v>35</v>
      </c>
      <c r="B44" s="19" t="s">
        <v>820</v>
      </c>
      <c r="C44" s="19" t="s">
        <v>821</v>
      </c>
      <c r="D44" s="19" t="s">
        <v>846</v>
      </c>
      <c r="E44" s="19" t="s">
        <v>847</v>
      </c>
      <c r="F44" s="19" t="s">
        <v>824</v>
      </c>
      <c r="G44" s="19" t="s">
        <v>776</v>
      </c>
      <c r="H44" s="19" t="s">
        <v>771</v>
      </c>
      <c r="I44" s="19" t="s">
        <v>772</v>
      </c>
      <c r="J44" s="19" t="s">
        <v>772</v>
      </c>
      <c r="K44" s="19" t="s">
        <v>400</v>
      </c>
      <c r="L44" s="19" t="s">
        <v>774</v>
      </c>
      <c r="M44" s="19" t="s">
        <v>775</v>
      </c>
      <c r="N44" s="20">
        <v>42517.43864583</v>
      </c>
      <c r="O44" s="21">
        <v>11806.8</v>
      </c>
      <c r="P44" s="21">
        <v>0</v>
      </c>
      <c r="Q44" s="21">
        <v>11806.8</v>
      </c>
      <c r="R44" s="21">
        <v>11924.4</v>
      </c>
      <c r="S44" s="20">
        <v>42517.440115739999</v>
      </c>
      <c r="T44" s="20">
        <v>42515.999988420001</v>
      </c>
      <c r="U44" s="20">
        <v>42801.428229160003</v>
      </c>
    </row>
    <row r="45" spans="1:21" ht="15.75" thickBot="1">
      <c r="A45" s="18">
        <v>36</v>
      </c>
      <c r="B45" s="19" t="s">
        <v>820</v>
      </c>
      <c r="C45" s="19" t="s">
        <v>821</v>
      </c>
      <c r="D45" s="19" t="s">
        <v>846</v>
      </c>
      <c r="E45" s="19" t="s">
        <v>847</v>
      </c>
      <c r="F45" s="19" t="s">
        <v>824</v>
      </c>
      <c r="G45" s="19" t="s">
        <v>789</v>
      </c>
      <c r="H45" s="19" t="s">
        <v>771</v>
      </c>
      <c r="I45" s="19" t="s">
        <v>772</v>
      </c>
      <c r="J45" s="19" t="s">
        <v>772</v>
      </c>
      <c r="K45" s="19" t="s">
        <v>848</v>
      </c>
      <c r="L45" s="19" t="s">
        <v>849</v>
      </c>
      <c r="M45" s="19" t="s">
        <v>775</v>
      </c>
      <c r="N45" s="20">
        <v>42611.528645830003</v>
      </c>
      <c r="O45" s="21">
        <v>511.72</v>
      </c>
      <c r="P45" s="21">
        <v>0</v>
      </c>
      <c r="Q45" s="21">
        <v>511.72</v>
      </c>
      <c r="R45" s="21">
        <v>511.72</v>
      </c>
      <c r="S45" s="20">
        <v>42611.530682869998</v>
      </c>
      <c r="T45" s="20">
        <v>42607.999988420001</v>
      </c>
      <c r="U45" s="20">
        <v>42611.532511570003</v>
      </c>
    </row>
    <row r="46" spans="1:21" ht="15.75" thickBot="1">
      <c r="A46" s="18">
        <v>37</v>
      </c>
      <c r="B46" s="19" t="s">
        <v>820</v>
      </c>
      <c r="C46" s="19" t="s">
        <v>821</v>
      </c>
      <c r="D46" s="19" t="s">
        <v>846</v>
      </c>
      <c r="E46" s="19" t="s">
        <v>847</v>
      </c>
      <c r="F46" s="19" t="s">
        <v>824</v>
      </c>
      <c r="G46" s="19" t="s">
        <v>776</v>
      </c>
      <c r="H46" s="19" t="s">
        <v>771</v>
      </c>
      <c r="I46" s="19" t="s">
        <v>777</v>
      </c>
      <c r="J46" s="19" t="s">
        <v>777</v>
      </c>
      <c r="K46" s="19" t="s">
        <v>850</v>
      </c>
      <c r="L46" s="19" t="s">
        <v>774</v>
      </c>
      <c r="M46" s="19" t="s">
        <v>775</v>
      </c>
      <c r="N46" s="20">
        <v>42626.426770830003</v>
      </c>
      <c r="O46" s="21">
        <v>20168.8</v>
      </c>
      <c r="P46" s="21">
        <v>18149.080000000002</v>
      </c>
      <c r="Q46" s="21">
        <v>20168.8</v>
      </c>
      <c r="R46" s="21">
        <v>2019.72</v>
      </c>
      <c r="S46" s="20">
        <v>42626.428611110001</v>
      </c>
      <c r="T46" s="20">
        <v>42613.999988420001</v>
      </c>
      <c r="U46" s="20">
        <v>42852.650590270001</v>
      </c>
    </row>
    <row r="47" spans="1:21" ht="15.75" thickBot="1">
      <c r="A47" s="18">
        <v>38</v>
      </c>
      <c r="B47" s="19" t="s">
        <v>808</v>
      </c>
      <c r="C47" s="19" t="s">
        <v>809</v>
      </c>
      <c r="D47" s="19" t="s">
        <v>851</v>
      </c>
      <c r="E47" s="19" t="s">
        <v>852</v>
      </c>
      <c r="F47" s="19" t="s">
        <v>812</v>
      </c>
      <c r="G47" s="19" t="s">
        <v>776</v>
      </c>
      <c r="H47" s="19" t="s">
        <v>771</v>
      </c>
      <c r="I47" s="19" t="s">
        <v>777</v>
      </c>
      <c r="J47" s="19" t="s">
        <v>777</v>
      </c>
      <c r="K47" s="19" t="s">
        <v>581</v>
      </c>
      <c r="L47" s="19" t="s">
        <v>774</v>
      </c>
      <c r="M47" s="19" t="s">
        <v>775</v>
      </c>
      <c r="N47" s="20">
        <v>42579.393425920003</v>
      </c>
      <c r="O47" s="21">
        <v>521.64</v>
      </c>
      <c r="P47" s="21">
        <v>284.31</v>
      </c>
      <c r="Q47" s="21">
        <v>521.64</v>
      </c>
      <c r="R47" s="21">
        <v>237.33</v>
      </c>
      <c r="S47" s="20">
        <v>42579.395462959998</v>
      </c>
      <c r="T47" s="20">
        <v>42572.999988420001</v>
      </c>
      <c r="U47" s="20">
        <v>42852.649108789999</v>
      </c>
    </row>
    <row r="48" spans="1:21" ht="15.75" thickBot="1">
      <c r="A48" s="18">
        <v>39</v>
      </c>
      <c r="B48" s="19" t="s">
        <v>808</v>
      </c>
      <c r="C48" s="19" t="s">
        <v>809</v>
      </c>
      <c r="D48" s="19" t="s">
        <v>851</v>
      </c>
      <c r="E48" s="19" t="s">
        <v>852</v>
      </c>
      <c r="F48" s="19" t="s">
        <v>812</v>
      </c>
      <c r="G48" s="19" t="s">
        <v>776</v>
      </c>
      <c r="H48" s="19" t="s">
        <v>771</v>
      </c>
      <c r="I48" s="19" t="s">
        <v>777</v>
      </c>
      <c r="J48" s="19" t="s">
        <v>777</v>
      </c>
      <c r="K48" s="19" t="s">
        <v>853</v>
      </c>
      <c r="L48" s="19" t="s">
        <v>774</v>
      </c>
      <c r="M48" s="19" t="s">
        <v>775</v>
      </c>
      <c r="N48" s="20">
        <v>42636.291319440003</v>
      </c>
      <c r="O48" s="21">
        <v>521.64</v>
      </c>
      <c r="P48" s="21">
        <v>521.64</v>
      </c>
      <c r="Q48" s="21">
        <v>521.64</v>
      </c>
      <c r="R48" s="22"/>
      <c r="S48" s="20">
        <v>42636.33530092</v>
      </c>
      <c r="T48" s="20">
        <v>42636.291319440003</v>
      </c>
      <c r="U48" s="22"/>
    </row>
    <row r="49" spans="1:21" ht="15.75" thickBot="1">
      <c r="A49" s="18">
        <v>40</v>
      </c>
      <c r="B49" s="19" t="s">
        <v>820</v>
      </c>
      <c r="C49" s="19" t="s">
        <v>821</v>
      </c>
      <c r="D49" s="19" t="s">
        <v>854</v>
      </c>
      <c r="E49" s="19" t="s">
        <v>855</v>
      </c>
      <c r="F49" s="19" t="s">
        <v>828</v>
      </c>
      <c r="G49" s="19" t="s">
        <v>816</v>
      </c>
      <c r="H49" s="19" t="s">
        <v>27</v>
      </c>
      <c r="I49" s="19" t="s">
        <v>777</v>
      </c>
      <c r="J49" s="19" t="s">
        <v>777</v>
      </c>
      <c r="K49" s="19" t="s">
        <v>856</v>
      </c>
      <c r="L49" s="19" t="s">
        <v>774</v>
      </c>
      <c r="M49" s="19" t="s">
        <v>775</v>
      </c>
      <c r="N49" s="20">
        <v>42671.621458330002</v>
      </c>
      <c r="O49" s="21">
        <v>4328.28</v>
      </c>
      <c r="P49" s="21">
        <v>4328.28</v>
      </c>
      <c r="Q49" s="21">
        <v>4328.28</v>
      </c>
      <c r="R49" s="22"/>
      <c r="S49" s="20">
        <v>42671.624583329998</v>
      </c>
      <c r="T49" s="20">
        <v>42663.999988420001</v>
      </c>
      <c r="U49" s="22"/>
    </row>
    <row r="50" spans="1:21" ht="15.75" thickBot="1">
      <c r="A50" s="18">
        <v>41</v>
      </c>
      <c r="B50" s="19" t="s">
        <v>820</v>
      </c>
      <c r="C50" s="19" t="s">
        <v>821</v>
      </c>
      <c r="D50" s="19" t="s">
        <v>857</v>
      </c>
      <c r="E50" s="19" t="s">
        <v>858</v>
      </c>
      <c r="F50" s="19" t="s">
        <v>824</v>
      </c>
      <c r="G50" s="19" t="s">
        <v>859</v>
      </c>
      <c r="H50" s="19" t="s">
        <v>845</v>
      </c>
      <c r="I50" s="19" t="s">
        <v>777</v>
      </c>
      <c r="J50" s="19" t="s">
        <v>772</v>
      </c>
      <c r="K50" s="19" t="s">
        <v>860</v>
      </c>
      <c r="L50" s="19" t="s">
        <v>774</v>
      </c>
      <c r="M50" s="19" t="s">
        <v>775</v>
      </c>
      <c r="N50" s="20">
        <v>42018.387858790004</v>
      </c>
      <c r="O50" s="21">
        <v>7405</v>
      </c>
      <c r="P50" s="21">
        <v>449.45</v>
      </c>
      <c r="Q50" s="21">
        <v>7405</v>
      </c>
      <c r="R50" s="21">
        <v>6955.55</v>
      </c>
      <c r="S50" s="20">
        <v>42076.43221064</v>
      </c>
      <c r="T50" s="20">
        <v>42016.999988420001</v>
      </c>
      <c r="U50" s="20">
        <v>42839.416875000003</v>
      </c>
    </row>
    <row r="51" spans="1:21" ht="15.75" thickBot="1">
      <c r="A51" s="18">
        <v>42</v>
      </c>
      <c r="B51" s="19" t="s">
        <v>820</v>
      </c>
      <c r="C51" s="19" t="s">
        <v>821</v>
      </c>
      <c r="D51" s="19" t="s">
        <v>857</v>
      </c>
      <c r="E51" s="19" t="s">
        <v>858</v>
      </c>
      <c r="F51" s="19" t="s">
        <v>824</v>
      </c>
      <c r="G51" s="19" t="s">
        <v>789</v>
      </c>
      <c r="H51" s="19" t="s">
        <v>845</v>
      </c>
      <c r="I51" s="19" t="s">
        <v>777</v>
      </c>
      <c r="J51" s="19" t="s">
        <v>777</v>
      </c>
      <c r="K51" s="19" t="s">
        <v>860</v>
      </c>
      <c r="L51" s="19" t="s">
        <v>774</v>
      </c>
      <c r="M51" s="19" t="s">
        <v>775</v>
      </c>
      <c r="N51" s="20">
        <v>42018.387858790004</v>
      </c>
      <c r="O51" s="21">
        <v>7405</v>
      </c>
      <c r="P51" s="21">
        <v>449.45</v>
      </c>
      <c r="Q51" s="21">
        <v>7405</v>
      </c>
      <c r="R51" s="21">
        <v>6955.55</v>
      </c>
      <c r="S51" s="20">
        <v>42076.43221064</v>
      </c>
      <c r="T51" s="20">
        <v>42016.999988420001</v>
      </c>
      <c r="U51" s="20">
        <v>42839.416875000003</v>
      </c>
    </row>
    <row r="52" spans="1:21" ht="15.75" thickBot="1">
      <c r="A52" s="18">
        <v>43</v>
      </c>
      <c r="B52" s="19" t="s">
        <v>820</v>
      </c>
      <c r="C52" s="19" t="s">
        <v>821</v>
      </c>
      <c r="D52" s="19" t="s">
        <v>857</v>
      </c>
      <c r="E52" s="19" t="s">
        <v>858</v>
      </c>
      <c r="F52" s="19" t="s">
        <v>824</v>
      </c>
      <c r="G52" s="19" t="s">
        <v>789</v>
      </c>
      <c r="H52" s="19" t="s">
        <v>771</v>
      </c>
      <c r="I52" s="19" t="s">
        <v>777</v>
      </c>
      <c r="J52" s="19" t="s">
        <v>777</v>
      </c>
      <c r="K52" s="19" t="s">
        <v>861</v>
      </c>
      <c r="L52" s="19" t="s">
        <v>774</v>
      </c>
      <c r="M52" s="19" t="s">
        <v>775</v>
      </c>
      <c r="N52" s="20">
        <v>42440.605092589998</v>
      </c>
      <c r="O52" s="21">
        <v>894.37</v>
      </c>
      <c r="P52" s="21">
        <v>583.73</v>
      </c>
      <c r="Q52" s="21">
        <v>894.37</v>
      </c>
      <c r="R52" s="21">
        <v>310.64</v>
      </c>
      <c r="S52" s="20">
        <v>42440.605844899997</v>
      </c>
      <c r="T52" s="20">
        <v>42439.999988420001</v>
      </c>
      <c r="U52" s="20">
        <v>42621.392222219998</v>
      </c>
    </row>
    <row r="53" spans="1:21" ht="15.75" thickBot="1">
      <c r="A53" s="18">
        <v>44</v>
      </c>
      <c r="B53" s="19" t="s">
        <v>820</v>
      </c>
      <c r="C53" s="19" t="s">
        <v>821</v>
      </c>
      <c r="D53" s="19" t="s">
        <v>857</v>
      </c>
      <c r="E53" s="19" t="s">
        <v>858</v>
      </c>
      <c r="F53" s="19" t="s">
        <v>824</v>
      </c>
      <c r="G53" s="19" t="s">
        <v>789</v>
      </c>
      <c r="H53" s="19" t="s">
        <v>27</v>
      </c>
      <c r="I53" s="19" t="s">
        <v>777</v>
      </c>
      <c r="J53" s="19" t="s">
        <v>777</v>
      </c>
      <c r="K53" s="19" t="s">
        <v>862</v>
      </c>
      <c r="L53" s="19" t="s">
        <v>774</v>
      </c>
      <c r="M53" s="19" t="s">
        <v>775</v>
      </c>
      <c r="N53" s="20">
        <v>42789.400625000002</v>
      </c>
      <c r="O53" s="21">
        <v>2500</v>
      </c>
      <c r="P53" s="21">
        <v>2361.4899999999998</v>
      </c>
      <c r="Q53" s="21">
        <v>2500</v>
      </c>
      <c r="R53" s="21">
        <v>138.51</v>
      </c>
      <c r="S53" s="20">
        <v>42835.613414350002</v>
      </c>
      <c r="T53" s="20">
        <v>42788.999988420001</v>
      </c>
      <c r="U53" s="20">
        <v>42831.999988420001</v>
      </c>
    </row>
    <row r="54" spans="1:21" ht="15.75" thickBot="1">
      <c r="A54" s="18">
        <v>45</v>
      </c>
      <c r="B54" s="19" t="s">
        <v>820</v>
      </c>
      <c r="C54" s="19" t="s">
        <v>821</v>
      </c>
      <c r="D54" s="19" t="s">
        <v>857</v>
      </c>
      <c r="E54" s="19" t="s">
        <v>858</v>
      </c>
      <c r="F54" s="19" t="s">
        <v>824</v>
      </c>
      <c r="G54" s="19" t="s">
        <v>816</v>
      </c>
      <c r="H54" s="19" t="s">
        <v>27</v>
      </c>
      <c r="I54" s="19" t="s">
        <v>772</v>
      </c>
      <c r="J54" s="19" t="s">
        <v>772</v>
      </c>
      <c r="K54" s="19" t="s">
        <v>863</v>
      </c>
      <c r="L54" s="19" t="s">
        <v>774</v>
      </c>
      <c r="M54" s="19" t="s">
        <v>775</v>
      </c>
      <c r="N54" s="20">
        <v>42789.530891199996</v>
      </c>
      <c r="O54" s="21">
        <v>149.16</v>
      </c>
      <c r="P54" s="21">
        <v>0</v>
      </c>
      <c r="Q54" s="21">
        <v>149.16</v>
      </c>
      <c r="R54" s="21">
        <v>149.16</v>
      </c>
      <c r="S54" s="20">
        <v>42789.532291659998</v>
      </c>
      <c r="T54" s="20">
        <v>42788.999988420001</v>
      </c>
      <c r="U54" s="20">
        <v>42789.999988420001</v>
      </c>
    </row>
    <row r="55" spans="1:21" ht="15.75" thickBot="1">
      <c r="A55" s="18">
        <v>46</v>
      </c>
      <c r="B55" s="19" t="s">
        <v>820</v>
      </c>
      <c r="C55" s="19" t="s">
        <v>821</v>
      </c>
      <c r="D55" s="19" t="s">
        <v>857</v>
      </c>
      <c r="E55" s="19" t="s">
        <v>858</v>
      </c>
      <c r="F55" s="19" t="s">
        <v>824</v>
      </c>
      <c r="G55" s="19" t="s">
        <v>816</v>
      </c>
      <c r="H55" s="19" t="s">
        <v>27</v>
      </c>
      <c r="I55" s="19" t="s">
        <v>772</v>
      </c>
      <c r="J55" s="19" t="s">
        <v>772</v>
      </c>
      <c r="K55" s="19" t="s">
        <v>864</v>
      </c>
      <c r="L55" s="19" t="s">
        <v>774</v>
      </c>
      <c r="M55" s="19" t="s">
        <v>775</v>
      </c>
      <c r="N55" s="20">
        <v>42789.563750000001</v>
      </c>
      <c r="O55" s="21">
        <v>84.12</v>
      </c>
      <c r="P55" s="21">
        <v>0</v>
      </c>
      <c r="Q55" s="21">
        <v>84.12</v>
      </c>
      <c r="R55" s="21">
        <v>84.12</v>
      </c>
      <c r="S55" s="20">
        <v>42789.564687500002</v>
      </c>
      <c r="T55" s="20">
        <v>42788.999988420001</v>
      </c>
      <c r="U55" s="20">
        <v>42789.564988420003</v>
      </c>
    </row>
    <row r="56" spans="1:21" ht="15.75" thickBot="1">
      <c r="A56" s="18">
        <v>47</v>
      </c>
      <c r="B56" s="19" t="s">
        <v>820</v>
      </c>
      <c r="C56" s="19" t="s">
        <v>821</v>
      </c>
      <c r="D56" s="19" t="s">
        <v>857</v>
      </c>
      <c r="E56" s="19" t="s">
        <v>858</v>
      </c>
      <c r="F56" s="19" t="s">
        <v>824</v>
      </c>
      <c r="G56" s="19" t="s">
        <v>816</v>
      </c>
      <c r="H56" s="19" t="s">
        <v>27</v>
      </c>
      <c r="I56" s="19" t="s">
        <v>772</v>
      </c>
      <c r="J56" s="19" t="s">
        <v>772</v>
      </c>
      <c r="K56" s="19" t="s">
        <v>865</v>
      </c>
      <c r="L56" s="19" t="s">
        <v>774</v>
      </c>
      <c r="M56" s="19" t="s">
        <v>775</v>
      </c>
      <c r="N56" s="20">
        <v>42803.461562500001</v>
      </c>
      <c r="O56" s="21">
        <v>200.25</v>
      </c>
      <c r="P56" s="21">
        <v>0</v>
      </c>
      <c r="Q56" s="21">
        <v>200.25</v>
      </c>
      <c r="R56" s="21">
        <v>200.25</v>
      </c>
      <c r="S56" s="20">
        <v>42803.464814810002</v>
      </c>
      <c r="T56" s="20">
        <v>42802.999988420001</v>
      </c>
      <c r="U56" s="20">
        <v>42803.465555549999</v>
      </c>
    </row>
    <row r="57" spans="1:21" ht="15.75" thickBot="1">
      <c r="A57" s="18">
        <v>48</v>
      </c>
      <c r="B57" s="19" t="s">
        <v>820</v>
      </c>
      <c r="C57" s="19" t="s">
        <v>821</v>
      </c>
      <c r="D57" s="19" t="s">
        <v>866</v>
      </c>
      <c r="E57" s="19" t="s">
        <v>867</v>
      </c>
      <c r="F57" s="19" t="s">
        <v>824</v>
      </c>
      <c r="G57" s="19" t="s">
        <v>816</v>
      </c>
      <c r="H57" s="19" t="s">
        <v>771</v>
      </c>
      <c r="I57" s="19" t="s">
        <v>777</v>
      </c>
      <c r="J57" s="19" t="s">
        <v>777</v>
      </c>
      <c r="K57" s="19" t="s">
        <v>569</v>
      </c>
      <c r="L57" s="19" t="s">
        <v>774</v>
      </c>
      <c r="M57" s="19" t="s">
        <v>775</v>
      </c>
      <c r="N57" s="20">
        <v>42550.684571749996</v>
      </c>
      <c r="O57" s="21">
        <v>5100.84</v>
      </c>
      <c r="P57" s="21">
        <v>3077.65</v>
      </c>
      <c r="Q57" s="21">
        <v>15100.84</v>
      </c>
      <c r="R57" s="21">
        <v>12023.19</v>
      </c>
      <c r="S57" s="20">
        <v>42852.412511570001</v>
      </c>
      <c r="T57" s="20">
        <v>42550.684571749996</v>
      </c>
      <c r="U57" s="20">
        <v>42852.677048609999</v>
      </c>
    </row>
    <row r="58" spans="1:21" ht="15.75" thickBot="1">
      <c r="A58" s="18">
        <v>49</v>
      </c>
      <c r="B58" s="19" t="s">
        <v>820</v>
      </c>
      <c r="C58" s="19" t="s">
        <v>821</v>
      </c>
      <c r="D58" s="19" t="s">
        <v>868</v>
      </c>
      <c r="E58" s="19" t="s">
        <v>869</v>
      </c>
      <c r="F58" s="19" t="s">
        <v>828</v>
      </c>
      <c r="G58" s="19" t="s">
        <v>816</v>
      </c>
      <c r="H58" s="19" t="s">
        <v>27</v>
      </c>
      <c r="I58" s="19" t="s">
        <v>777</v>
      </c>
      <c r="J58" s="19" t="s">
        <v>777</v>
      </c>
      <c r="K58" s="19" t="s">
        <v>870</v>
      </c>
      <c r="L58" s="19" t="s">
        <v>774</v>
      </c>
      <c r="M58" s="19" t="s">
        <v>775</v>
      </c>
      <c r="N58" s="20">
        <v>42712.414039349998</v>
      </c>
      <c r="O58" s="21">
        <v>3290.7</v>
      </c>
      <c r="P58" s="21">
        <v>3290.7</v>
      </c>
      <c r="Q58" s="21">
        <v>3290.7</v>
      </c>
      <c r="R58" s="22"/>
      <c r="S58" s="20">
        <v>42712.867199070002</v>
      </c>
      <c r="T58" s="20">
        <v>42710.999988420001</v>
      </c>
      <c r="U58" s="22"/>
    </row>
    <row r="59" spans="1:21" ht="15.75" thickBot="1">
      <c r="A59" s="18">
        <v>50</v>
      </c>
      <c r="B59" s="19" t="s">
        <v>820</v>
      </c>
      <c r="C59" s="19" t="s">
        <v>821</v>
      </c>
      <c r="D59" s="19" t="s">
        <v>871</v>
      </c>
      <c r="E59" s="19" t="s">
        <v>872</v>
      </c>
      <c r="F59" s="19" t="s">
        <v>824</v>
      </c>
      <c r="G59" s="19" t="s">
        <v>816</v>
      </c>
      <c r="H59" s="19" t="s">
        <v>771</v>
      </c>
      <c r="I59" s="19" t="s">
        <v>777</v>
      </c>
      <c r="J59" s="19" t="s">
        <v>777</v>
      </c>
      <c r="K59" s="19" t="s">
        <v>318</v>
      </c>
      <c r="L59" s="19" t="s">
        <v>774</v>
      </c>
      <c r="M59" s="19" t="s">
        <v>775</v>
      </c>
      <c r="N59" s="20">
        <v>42405.546886570002</v>
      </c>
      <c r="O59" s="21">
        <v>5616</v>
      </c>
      <c r="P59" s="21">
        <v>3223.98</v>
      </c>
      <c r="Q59" s="21">
        <v>5616</v>
      </c>
      <c r="R59" s="21">
        <v>2392.02</v>
      </c>
      <c r="S59" s="20">
        <v>42524.610972219998</v>
      </c>
      <c r="T59" s="20">
        <v>42403.999988420001</v>
      </c>
      <c r="U59" s="20">
        <v>42852.618622679998</v>
      </c>
    </row>
    <row r="60" spans="1:21" ht="15.75" thickBot="1">
      <c r="A60" s="18">
        <v>51</v>
      </c>
      <c r="B60" s="19" t="s">
        <v>808</v>
      </c>
      <c r="C60" s="19" t="s">
        <v>809</v>
      </c>
      <c r="D60" s="19" t="s">
        <v>873</v>
      </c>
      <c r="E60" s="19" t="s">
        <v>874</v>
      </c>
      <c r="F60" s="19" t="s">
        <v>875</v>
      </c>
      <c r="G60" s="19" t="s">
        <v>776</v>
      </c>
      <c r="H60" s="19" t="s">
        <v>845</v>
      </c>
      <c r="I60" s="19" t="s">
        <v>777</v>
      </c>
      <c r="J60" s="19" t="s">
        <v>777</v>
      </c>
      <c r="K60" s="19" t="s">
        <v>192</v>
      </c>
      <c r="L60" s="19" t="s">
        <v>774</v>
      </c>
      <c r="M60" s="19" t="s">
        <v>775</v>
      </c>
      <c r="N60" s="20">
        <v>42240.62984953</v>
      </c>
      <c r="O60" s="21">
        <v>2205.04</v>
      </c>
      <c r="P60" s="21">
        <v>1926.98</v>
      </c>
      <c r="Q60" s="21">
        <v>4410.08</v>
      </c>
      <c r="R60" s="21">
        <v>1768.1</v>
      </c>
      <c r="S60" s="20">
        <v>42852.517118049996</v>
      </c>
      <c r="T60" s="20">
        <v>42229.999988420001</v>
      </c>
      <c r="U60" s="20">
        <v>42852.595034719998</v>
      </c>
    </row>
    <row r="61" spans="1:21" ht="15.75" thickBot="1">
      <c r="A61" s="18">
        <v>52</v>
      </c>
      <c r="B61" s="19" t="s">
        <v>808</v>
      </c>
      <c r="C61" s="19" t="s">
        <v>809</v>
      </c>
      <c r="D61" s="19" t="s">
        <v>873</v>
      </c>
      <c r="E61" s="19" t="s">
        <v>874</v>
      </c>
      <c r="F61" s="19" t="s">
        <v>875</v>
      </c>
      <c r="G61" s="19" t="s">
        <v>789</v>
      </c>
      <c r="H61" s="19" t="s">
        <v>771</v>
      </c>
      <c r="I61" s="19" t="s">
        <v>772</v>
      </c>
      <c r="J61" s="19" t="s">
        <v>772</v>
      </c>
      <c r="K61" s="19" t="s">
        <v>876</v>
      </c>
      <c r="L61" s="19" t="s">
        <v>774</v>
      </c>
      <c r="M61" s="19" t="s">
        <v>775</v>
      </c>
      <c r="N61" s="20">
        <v>42359.529374999998</v>
      </c>
      <c r="O61" s="21">
        <v>511.92</v>
      </c>
      <c r="P61" s="21">
        <v>0</v>
      </c>
      <c r="Q61" s="21">
        <v>511.92</v>
      </c>
      <c r="R61" s="22"/>
      <c r="S61" s="20">
        <v>42359.532268510004</v>
      </c>
      <c r="T61" s="20">
        <v>42347.999988420001</v>
      </c>
      <c r="U61" s="22"/>
    </row>
    <row r="62" spans="1:21" ht="15.75" thickBot="1">
      <c r="A62" s="18">
        <v>53</v>
      </c>
      <c r="B62" s="19" t="s">
        <v>820</v>
      </c>
      <c r="C62" s="19" t="s">
        <v>821</v>
      </c>
      <c r="D62" s="19" t="s">
        <v>877</v>
      </c>
      <c r="E62" s="19" t="s">
        <v>878</v>
      </c>
      <c r="F62" s="19" t="s">
        <v>828</v>
      </c>
      <c r="G62" s="19" t="s">
        <v>789</v>
      </c>
      <c r="H62" s="19" t="s">
        <v>27</v>
      </c>
      <c r="I62" s="19" t="s">
        <v>777</v>
      </c>
      <c r="J62" s="19" t="s">
        <v>777</v>
      </c>
      <c r="K62" s="19" t="s">
        <v>637</v>
      </c>
      <c r="L62" s="19" t="s">
        <v>774</v>
      </c>
      <c r="M62" s="19" t="s">
        <v>775</v>
      </c>
      <c r="N62" s="20">
        <v>42655.439548609997</v>
      </c>
      <c r="O62" s="21">
        <v>1750</v>
      </c>
      <c r="P62" s="21">
        <v>1442.01</v>
      </c>
      <c r="Q62" s="21">
        <v>1750</v>
      </c>
      <c r="R62" s="21">
        <v>307.99</v>
      </c>
      <c r="S62" s="20">
        <v>42655.441585640001</v>
      </c>
      <c r="T62" s="20">
        <v>42648.999988420001</v>
      </c>
      <c r="U62" s="20">
        <v>42852.677002310003</v>
      </c>
    </row>
    <row r="63" spans="1:21" ht="15.75" thickBot="1">
      <c r="A63" s="18">
        <v>54</v>
      </c>
      <c r="B63" s="19" t="s">
        <v>808</v>
      </c>
      <c r="C63" s="19" t="s">
        <v>809</v>
      </c>
      <c r="D63" s="19" t="s">
        <v>879</v>
      </c>
      <c r="E63" s="19" t="s">
        <v>880</v>
      </c>
      <c r="F63" s="19" t="s">
        <v>812</v>
      </c>
      <c r="G63" s="19" t="s">
        <v>776</v>
      </c>
      <c r="H63" s="19" t="s">
        <v>771</v>
      </c>
      <c r="I63" s="19" t="s">
        <v>777</v>
      </c>
      <c r="J63" s="19" t="s">
        <v>772</v>
      </c>
      <c r="K63" s="19" t="s">
        <v>304</v>
      </c>
      <c r="L63" s="19" t="s">
        <v>774</v>
      </c>
      <c r="M63" s="19" t="s">
        <v>775</v>
      </c>
      <c r="N63" s="20">
        <v>42374.62685185</v>
      </c>
      <c r="O63" s="21">
        <v>1934.82</v>
      </c>
      <c r="P63" s="21">
        <v>1963.98</v>
      </c>
      <c r="Q63" s="21">
        <v>6405.15</v>
      </c>
      <c r="R63" s="21">
        <v>8510.68</v>
      </c>
      <c r="S63" s="20">
        <v>42809.689050920002</v>
      </c>
      <c r="T63" s="20">
        <v>42361.999988420001</v>
      </c>
      <c r="U63" s="20">
        <v>42852.658877310001</v>
      </c>
    </row>
    <row r="64" spans="1:21" ht="15.75" thickBot="1">
      <c r="A64" s="18">
        <v>55</v>
      </c>
      <c r="B64" s="19" t="s">
        <v>808</v>
      </c>
      <c r="C64" s="19" t="s">
        <v>809</v>
      </c>
      <c r="D64" s="19" t="s">
        <v>879</v>
      </c>
      <c r="E64" s="19" t="s">
        <v>880</v>
      </c>
      <c r="F64" s="19" t="s">
        <v>812</v>
      </c>
      <c r="G64" s="19" t="s">
        <v>776</v>
      </c>
      <c r="H64" s="19" t="s">
        <v>771</v>
      </c>
      <c r="I64" s="19" t="s">
        <v>777</v>
      </c>
      <c r="J64" s="19" t="s">
        <v>777</v>
      </c>
      <c r="K64" s="19" t="s">
        <v>304</v>
      </c>
      <c r="L64" s="19" t="s">
        <v>774</v>
      </c>
      <c r="M64" s="19" t="s">
        <v>775</v>
      </c>
      <c r="N64" s="20">
        <v>42374.62685185</v>
      </c>
      <c r="O64" s="21">
        <v>1934.82</v>
      </c>
      <c r="P64" s="21">
        <v>1963.98</v>
      </c>
      <c r="Q64" s="21">
        <v>6405.15</v>
      </c>
      <c r="R64" s="21">
        <v>8510.68</v>
      </c>
      <c r="S64" s="20">
        <v>42809.689050920002</v>
      </c>
      <c r="T64" s="20">
        <v>42361.999988420001</v>
      </c>
      <c r="U64" s="20">
        <v>42852.658877310001</v>
      </c>
    </row>
    <row r="65" spans="1:21" ht="15.75" thickBot="1">
      <c r="A65" s="18">
        <v>56</v>
      </c>
      <c r="B65" s="19" t="s">
        <v>808</v>
      </c>
      <c r="C65" s="19" t="s">
        <v>809</v>
      </c>
      <c r="D65" s="19" t="s">
        <v>879</v>
      </c>
      <c r="E65" s="19" t="s">
        <v>880</v>
      </c>
      <c r="F65" s="19" t="s">
        <v>812</v>
      </c>
      <c r="G65" s="19" t="s">
        <v>776</v>
      </c>
      <c r="H65" s="19" t="s">
        <v>27</v>
      </c>
      <c r="I65" s="19" t="s">
        <v>777</v>
      </c>
      <c r="J65" s="19" t="s">
        <v>777</v>
      </c>
      <c r="K65" s="19" t="s">
        <v>304</v>
      </c>
      <c r="L65" s="19" t="s">
        <v>774</v>
      </c>
      <c r="M65" s="19" t="s">
        <v>775</v>
      </c>
      <c r="N65" s="20">
        <v>42374.62685185</v>
      </c>
      <c r="O65" s="21">
        <v>1935.82</v>
      </c>
      <c r="P65" s="21">
        <v>1963.98</v>
      </c>
      <c r="Q65" s="21">
        <v>6405.15</v>
      </c>
      <c r="R65" s="21">
        <v>8510.68</v>
      </c>
      <c r="S65" s="20">
        <v>42809.689050920002</v>
      </c>
      <c r="T65" s="20">
        <v>42361.999988420001</v>
      </c>
      <c r="U65" s="20">
        <v>42852.658877310001</v>
      </c>
    </row>
    <row r="66" spans="1:21" ht="15.75" thickBot="1">
      <c r="A66" s="18">
        <v>57</v>
      </c>
      <c r="B66" s="19" t="s">
        <v>881</v>
      </c>
      <c r="C66" s="19" t="s">
        <v>882</v>
      </c>
      <c r="D66" s="19" t="s">
        <v>883</v>
      </c>
      <c r="E66" s="19" t="s">
        <v>884</v>
      </c>
      <c r="F66" s="19" t="s">
        <v>885</v>
      </c>
      <c r="G66" s="19" t="s">
        <v>789</v>
      </c>
      <c r="H66" s="19" t="s">
        <v>27</v>
      </c>
      <c r="I66" s="19" t="s">
        <v>777</v>
      </c>
      <c r="J66" s="19" t="s">
        <v>777</v>
      </c>
      <c r="K66" s="19" t="s">
        <v>886</v>
      </c>
      <c r="L66" s="19" t="s">
        <v>774</v>
      </c>
      <c r="M66" s="19" t="s">
        <v>775</v>
      </c>
      <c r="N66" s="20">
        <v>42636.644212959996</v>
      </c>
      <c r="O66" s="21">
        <v>1157.7</v>
      </c>
      <c r="P66" s="21">
        <v>1157.7</v>
      </c>
      <c r="Q66" s="21">
        <v>1157.7</v>
      </c>
      <c r="R66" s="22"/>
      <c r="S66" s="20">
        <v>42636.646643510001</v>
      </c>
      <c r="T66" s="20">
        <v>42644</v>
      </c>
      <c r="U66" s="22"/>
    </row>
    <row r="67" spans="1:21" ht="15.75" thickBot="1">
      <c r="A67" s="18">
        <v>58</v>
      </c>
      <c r="B67" s="19" t="s">
        <v>881</v>
      </c>
      <c r="C67" s="19" t="s">
        <v>882</v>
      </c>
      <c r="D67" s="19" t="s">
        <v>883</v>
      </c>
      <c r="E67" s="19" t="s">
        <v>884</v>
      </c>
      <c r="F67" s="19" t="s">
        <v>885</v>
      </c>
      <c r="G67" s="19" t="s">
        <v>776</v>
      </c>
      <c r="H67" s="19" t="s">
        <v>27</v>
      </c>
      <c r="I67" s="19" t="s">
        <v>777</v>
      </c>
      <c r="J67" s="19" t="s">
        <v>777</v>
      </c>
      <c r="K67" s="19" t="s">
        <v>887</v>
      </c>
      <c r="L67" s="19" t="s">
        <v>774</v>
      </c>
      <c r="M67" s="19" t="s">
        <v>775</v>
      </c>
      <c r="N67" s="20">
        <v>42767.477557869999</v>
      </c>
      <c r="O67" s="21">
        <v>3871</v>
      </c>
      <c r="P67" s="21">
        <v>3871</v>
      </c>
      <c r="Q67" s="21">
        <v>3871</v>
      </c>
      <c r="R67" s="22"/>
      <c r="S67" s="20">
        <v>42767.477916659998</v>
      </c>
      <c r="T67" s="20">
        <v>42766.999988420001</v>
      </c>
      <c r="U67" s="22"/>
    </row>
    <row r="68" spans="1:21" ht="15.75" thickBot="1">
      <c r="A68" s="18">
        <v>59</v>
      </c>
      <c r="B68" s="19" t="s">
        <v>881</v>
      </c>
      <c r="C68" s="19" t="s">
        <v>882</v>
      </c>
      <c r="D68" s="19" t="s">
        <v>888</v>
      </c>
      <c r="E68" s="19" t="s">
        <v>889</v>
      </c>
      <c r="F68" s="19" t="s">
        <v>885</v>
      </c>
      <c r="G68" s="19" t="s">
        <v>776</v>
      </c>
      <c r="H68" s="19" t="s">
        <v>771</v>
      </c>
      <c r="I68" s="19" t="s">
        <v>777</v>
      </c>
      <c r="J68" s="19" t="s">
        <v>777</v>
      </c>
      <c r="K68" s="19" t="s">
        <v>214</v>
      </c>
      <c r="L68" s="19" t="s">
        <v>849</v>
      </c>
      <c r="M68" s="19" t="s">
        <v>775</v>
      </c>
      <c r="N68" s="20">
        <v>42272.474421289997</v>
      </c>
      <c r="O68" s="21">
        <v>662.75</v>
      </c>
      <c r="P68" s="21">
        <v>140.16</v>
      </c>
      <c r="Q68" s="21">
        <v>662.75</v>
      </c>
      <c r="R68" s="21">
        <v>522.59</v>
      </c>
      <c r="S68" s="20">
        <v>42272.679722219997</v>
      </c>
      <c r="T68" s="20">
        <v>42278</v>
      </c>
      <c r="U68" s="20">
        <v>42852.601967590002</v>
      </c>
    </row>
    <row r="69" spans="1:21" ht="15.75" thickBot="1">
      <c r="A69" s="18">
        <v>60</v>
      </c>
      <c r="B69" s="19" t="s">
        <v>881</v>
      </c>
      <c r="C69" s="19" t="s">
        <v>882</v>
      </c>
      <c r="D69" s="19" t="s">
        <v>888</v>
      </c>
      <c r="E69" s="19" t="s">
        <v>889</v>
      </c>
      <c r="F69" s="19" t="s">
        <v>885</v>
      </c>
      <c r="G69" s="19" t="s">
        <v>789</v>
      </c>
      <c r="H69" s="19" t="s">
        <v>771</v>
      </c>
      <c r="I69" s="19" t="s">
        <v>777</v>
      </c>
      <c r="J69" s="19" t="s">
        <v>777</v>
      </c>
      <c r="K69" s="19" t="s">
        <v>221</v>
      </c>
      <c r="L69" s="19" t="s">
        <v>849</v>
      </c>
      <c r="M69" s="19" t="s">
        <v>775</v>
      </c>
      <c r="N69" s="20">
        <v>42272.533784719999</v>
      </c>
      <c r="O69" s="21">
        <v>438.65</v>
      </c>
      <c r="P69" s="21">
        <v>164.11</v>
      </c>
      <c r="Q69" s="21">
        <v>877.2</v>
      </c>
      <c r="R69" s="21">
        <v>736.79</v>
      </c>
      <c r="S69" s="20">
        <v>42852.496249999997</v>
      </c>
      <c r="T69" s="20">
        <v>42278</v>
      </c>
      <c r="U69" s="20">
        <v>42852.604803239999</v>
      </c>
    </row>
    <row r="70" spans="1:21" ht="15.75" thickBot="1">
      <c r="A70" s="18">
        <v>61</v>
      </c>
      <c r="B70" s="19" t="s">
        <v>881</v>
      </c>
      <c r="C70" s="19" t="s">
        <v>882</v>
      </c>
      <c r="D70" s="19" t="s">
        <v>888</v>
      </c>
      <c r="E70" s="19" t="s">
        <v>889</v>
      </c>
      <c r="F70" s="19" t="s">
        <v>885</v>
      </c>
      <c r="G70" s="19" t="s">
        <v>789</v>
      </c>
      <c r="H70" s="19" t="s">
        <v>27</v>
      </c>
      <c r="I70" s="19" t="s">
        <v>777</v>
      </c>
      <c r="J70" s="19" t="s">
        <v>777</v>
      </c>
      <c r="K70" s="19" t="s">
        <v>890</v>
      </c>
      <c r="L70" s="19" t="s">
        <v>774</v>
      </c>
      <c r="M70" s="19" t="s">
        <v>775</v>
      </c>
      <c r="N70" s="20">
        <v>42641.487870370001</v>
      </c>
      <c r="O70" s="21">
        <v>4158</v>
      </c>
      <c r="P70" s="21">
        <v>4158</v>
      </c>
      <c r="Q70" s="21">
        <v>4158</v>
      </c>
      <c r="R70" s="22"/>
      <c r="S70" s="20">
        <v>42641.491122680003</v>
      </c>
      <c r="T70" s="20">
        <v>42644</v>
      </c>
      <c r="U70" s="22"/>
    </row>
    <row r="71" spans="1:21" ht="15.75" thickBot="1">
      <c r="A71" s="18">
        <v>62</v>
      </c>
      <c r="B71" s="19" t="s">
        <v>881</v>
      </c>
      <c r="C71" s="19" t="s">
        <v>882</v>
      </c>
      <c r="D71" s="19" t="s">
        <v>891</v>
      </c>
      <c r="E71" s="19" t="s">
        <v>892</v>
      </c>
      <c r="F71" s="19" t="s">
        <v>885</v>
      </c>
      <c r="G71" s="19" t="s">
        <v>789</v>
      </c>
      <c r="H71" s="19" t="s">
        <v>845</v>
      </c>
      <c r="I71" s="19" t="s">
        <v>772</v>
      </c>
      <c r="J71" s="19" t="s">
        <v>772</v>
      </c>
      <c r="K71" s="19" t="s">
        <v>893</v>
      </c>
      <c r="L71" s="19" t="s">
        <v>774</v>
      </c>
      <c r="M71" s="19" t="s">
        <v>775</v>
      </c>
      <c r="N71" s="20">
        <v>42038.673634250001</v>
      </c>
      <c r="O71" s="21">
        <v>844.55</v>
      </c>
      <c r="P71" s="21">
        <v>0</v>
      </c>
      <c r="Q71" s="21">
        <v>844.55</v>
      </c>
      <c r="R71" s="21">
        <v>844.55</v>
      </c>
      <c r="S71" s="20">
        <v>42038.676759249996</v>
      </c>
      <c r="T71" s="20">
        <v>42038.673634250001</v>
      </c>
      <c r="U71" s="20">
        <v>42039.69064814</v>
      </c>
    </row>
    <row r="72" spans="1:21" ht="15.75" thickBot="1">
      <c r="A72" s="18">
        <v>63</v>
      </c>
      <c r="B72" s="19" t="s">
        <v>881</v>
      </c>
      <c r="C72" s="19" t="s">
        <v>882</v>
      </c>
      <c r="D72" s="19" t="s">
        <v>891</v>
      </c>
      <c r="E72" s="19" t="s">
        <v>892</v>
      </c>
      <c r="F72" s="19" t="s">
        <v>885</v>
      </c>
      <c r="G72" s="19" t="s">
        <v>789</v>
      </c>
      <c r="H72" s="19" t="s">
        <v>771</v>
      </c>
      <c r="I72" s="19" t="s">
        <v>772</v>
      </c>
      <c r="J72" s="19" t="s">
        <v>772</v>
      </c>
      <c r="K72" s="19" t="s">
        <v>894</v>
      </c>
      <c r="L72" s="19" t="s">
        <v>774</v>
      </c>
      <c r="M72" s="19" t="s">
        <v>775</v>
      </c>
      <c r="N72" s="20">
        <v>42381.566655089999</v>
      </c>
      <c r="O72" s="21">
        <v>844.55</v>
      </c>
      <c r="P72" s="21">
        <v>0</v>
      </c>
      <c r="Q72" s="21">
        <v>844.55</v>
      </c>
      <c r="R72" s="21">
        <v>844.55</v>
      </c>
      <c r="S72" s="20">
        <v>42381.568043979998</v>
      </c>
      <c r="T72" s="20">
        <v>42380.999988420001</v>
      </c>
      <c r="U72" s="20">
        <v>42381.999988420001</v>
      </c>
    </row>
    <row r="73" spans="1:21" ht="15.75" thickBot="1">
      <c r="A73" s="18">
        <v>64</v>
      </c>
      <c r="B73" s="19" t="s">
        <v>881</v>
      </c>
      <c r="C73" s="19" t="s">
        <v>882</v>
      </c>
      <c r="D73" s="19" t="s">
        <v>891</v>
      </c>
      <c r="E73" s="19" t="s">
        <v>892</v>
      </c>
      <c r="F73" s="19" t="s">
        <v>885</v>
      </c>
      <c r="G73" s="19" t="s">
        <v>789</v>
      </c>
      <c r="H73" s="19" t="s">
        <v>27</v>
      </c>
      <c r="I73" s="19" t="s">
        <v>777</v>
      </c>
      <c r="J73" s="19" t="s">
        <v>777</v>
      </c>
      <c r="K73" s="19" t="s">
        <v>895</v>
      </c>
      <c r="L73" s="19" t="s">
        <v>774</v>
      </c>
      <c r="M73" s="19" t="s">
        <v>775</v>
      </c>
      <c r="N73" s="20">
        <v>42641.487175920003</v>
      </c>
      <c r="O73" s="21">
        <v>524.52</v>
      </c>
      <c r="P73" s="21">
        <v>524.52</v>
      </c>
      <c r="Q73" s="21">
        <v>524.52</v>
      </c>
      <c r="R73" s="22"/>
      <c r="S73" s="20">
        <v>42641.488090270002</v>
      </c>
      <c r="T73" s="20">
        <v>42644</v>
      </c>
      <c r="U73" s="22"/>
    </row>
    <row r="74" spans="1:21" ht="15.75" thickBot="1">
      <c r="A74" s="18">
        <v>65</v>
      </c>
      <c r="B74" s="19" t="s">
        <v>881</v>
      </c>
      <c r="C74" s="19" t="s">
        <v>882</v>
      </c>
      <c r="D74" s="19" t="s">
        <v>891</v>
      </c>
      <c r="E74" s="19" t="s">
        <v>892</v>
      </c>
      <c r="F74" s="19" t="s">
        <v>885</v>
      </c>
      <c r="G74" s="19" t="s">
        <v>789</v>
      </c>
      <c r="H74" s="19" t="s">
        <v>27</v>
      </c>
      <c r="I74" s="19" t="s">
        <v>777</v>
      </c>
      <c r="J74" s="19" t="s">
        <v>777</v>
      </c>
      <c r="K74" s="19" t="s">
        <v>896</v>
      </c>
      <c r="L74" s="19" t="s">
        <v>774</v>
      </c>
      <c r="M74" s="19" t="s">
        <v>775</v>
      </c>
      <c r="N74" s="20">
        <v>42641.490300919999</v>
      </c>
      <c r="O74" s="21">
        <v>1555.44</v>
      </c>
      <c r="P74" s="21">
        <v>1555.44</v>
      </c>
      <c r="Q74" s="21">
        <v>1555.44</v>
      </c>
      <c r="R74" s="22"/>
      <c r="S74" s="20">
        <v>42641.491145829998</v>
      </c>
      <c r="T74" s="20">
        <v>42644</v>
      </c>
      <c r="U74" s="22"/>
    </row>
    <row r="75" spans="1:21" ht="15.75" thickBot="1">
      <c r="A75" s="18">
        <v>66</v>
      </c>
      <c r="B75" s="19" t="s">
        <v>881</v>
      </c>
      <c r="C75" s="19" t="s">
        <v>882</v>
      </c>
      <c r="D75" s="19" t="s">
        <v>897</v>
      </c>
      <c r="E75" s="19" t="s">
        <v>898</v>
      </c>
      <c r="F75" s="19" t="s">
        <v>885</v>
      </c>
      <c r="G75" s="19" t="s">
        <v>776</v>
      </c>
      <c r="H75" s="19" t="s">
        <v>27</v>
      </c>
      <c r="I75" s="19" t="s">
        <v>777</v>
      </c>
      <c r="J75" s="19" t="s">
        <v>777</v>
      </c>
      <c r="K75" s="19" t="s">
        <v>899</v>
      </c>
      <c r="L75" s="19" t="s">
        <v>774</v>
      </c>
      <c r="M75" s="19" t="s">
        <v>775</v>
      </c>
      <c r="N75" s="20">
        <v>42641.488946750003</v>
      </c>
      <c r="O75" s="21">
        <v>13927.92</v>
      </c>
      <c r="P75" s="21">
        <v>6963.97</v>
      </c>
      <c r="Q75" s="21">
        <v>6963.97</v>
      </c>
      <c r="R75" s="22"/>
      <c r="S75" s="20">
        <v>42653.694398140004</v>
      </c>
      <c r="T75" s="20">
        <v>42644</v>
      </c>
      <c r="U75" s="22"/>
    </row>
    <row r="76" spans="1:21" ht="15.75" thickBot="1">
      <c r="A76" s="18">
        <v>67</v>
      </c>
      <c r="B76" s="19" t="s">
        <v>881</v>
      </c>
      <c r="C76" s="19" t="s">
        <v>882</v>
      </c>
      <c r="D76" s="19" t="s">
        <v>897</v>
      </c>
      <c r="E76" s="19" t="s">
        <v>898</v>
      </c>
      <c r="F76" s="19" t="s">
        <v>885</v>
      </c>
      <c r="G76" s="19" t="s">
        <v>789</v>
      </c>
      <c r="H76" s="19" t="s">
        <v>27</v>
      </c>
      <c r="I76" s="19" t="s">
        <v>777</v>
      </c>
      <c r="J76" s="19" t="s">
        <v>777</v>
      </c>
      <c r="K76" s="19" t="s">
        <v>899</v>
      </c>
      <c r="L76" s="19" t="s">
        <v>774</v>
      </c>
      <c r="M76" s="19" t="s">
        <v>775</v>
      </c>
      <c r="N76" s="20">
        <v>42641.488946750003</v>
      </c>
      <c r="O76" s="21">
        <v>13927.92</v>
      </c>
      <c r="P76" s="21">
        <v>6963.97</v>
      </c>
      <c r="Q76" s="21">
        <v>6963.97</v>
      </c>
      <c r="R76" s="22"/>
      <c r="S76" s="20">
        <v>42653.694398140004</v>
      </c>
      <c r="T76" s="20">
        <v>42644</v>
      </c>
      <c r="U76" s="22"/>
    </row>
    <row r="77" spans="1:21" ht="15.75" thickBot="1">
      <c r="A77" s="18">
        <v>68</v>
      </c>
      <c r="B77" s="19" t="s">
        <v>881</v>
      </c>
      <c r="C77" s="19" t="s">
        <v>882</v>
      </c>
      <c r="D77" s="19" t="s">
        <v>897</v>
      </c>
      <c r="E77" s="19" t="s">
        <v>898</v>
      </c>
      <c r="F77" s="19" t="s">
        <v>885</v>
      </c>
      <c r="G77" s="19" t="s">
        <v>789</v>
      </c>
      <c r="H77" s="19" t="s">
        <v>27</v>
      </c>
      <c r="I77" s="19" t="s">
        <v>777</v>
      </c>
      <c r="J77" s="19" t="s">
        <v>777</v>
      </c>
      <c r="K77" s="19" t="s">
        <v>900</v>
      </c>
      <c r="L77" s="19" t="s">
        <v>774</v>
      </c>
      <c r="M77" s="19" t="s">
        <v>775</v>
      </c>
      <c r="N77" s="20">
        <v>42810.512499999997</v>
      </c>
      <c r="O77" s="21">
        <v>1546.2</v>
      </c>
      <c r="P77" s="21">
        <v>1546.2</v>
      </c>
      <c r="Q77" s="21">
        <v>1546.2</v>
      </c>
      <c r="R77" s="22"/>
      <c r="S77" s="20">
        <v>42810.515277769999</v>
      </c>
      <c r="T77" s="20">
        <v>42804.999988420001</v>
      </c>
      <c r="U77" s="22"/>
    </row>
    <row r="78" spans="1:21" ht="15.75" thickBot="1">
      <c r="A78" s="18">
        <v>69</v>
      </c>
      <c r="B78" s="19" t="s">
        <v>901</v>
      </c>
      <c r="C78" s="19" t="s">
        <v>902</v>
      </c>
      <c r="D78" s="19" t="s">
        <v>903</v>
      </c>
      <c r="E78" s="19" t="s">
        <v>904</v>
      </c>
      <c r="F78" s="19" t="s">
        <v>905</v>
      </c>
      <c r="G78" s="19" t="s">
        <v>776</v>
      </c>
      <c r="H78" s="19" t="s">
        <v>27</v>
      </c>
      <c r="I78" s="19" t="s">
        <v>777</v>
      </c>
      <c r="J78" s="19" t="s">
        <v>777</v>
      </c>
      <c r="K78" s="19" t="s">
        <v>906</v>
      </c>
      <c r="L78" s="19" t="s">
        <v>774</v>
      </c>
      <c r="M78" s="19" t="s">
        <v>775</v>
      </c>
      <c r="N78" s="20">
        <v>42706.70039351</v>
      </c>
      <c r="O78" s="21">
        <v>1521</v>
      </c>
      <c r="P78" s="21">
        <v>1521</v>
      </c>
      <c r="Q78" s="21">
        <v>1521</v>
      </c>
      <c r="R78" s="22"/>
      <c r="S78" s="20">
        <v>42706.703506940001</v>
      </c>
      <c r="T78" s="20">
        <v>42706.70039351</v>
      </c>
      <c r="U78" s="22"/>
    </row>
    <row r="79" spans="1:21" ht="15.75" thickBot="1">
      <c r="A79" s="18">
        <v>70</v>
      </c>
      <c r="B79" s="19" t="s">
        <v>907</v>
      </c>
      <c r="C79" s="19" t="s">
        <v>908</v>
      </c>
      <c r="D79" s="19" t="s">
        <v>909</v>
      </c>
      <c r="E79" s="19" t="s">
        <v>910</v>
      </c>
      <c r="F79" s="19" t="s">
        <v>911</v>
      </c>
      <c r="G79" s="19" t="s">
        <v>776</v>
      </c>
      <c r="H79" s="19" t="s">
        <v>771</v>
      </c>
      <c r="I79" s="19" t="s">
        <v>777</v>
      </c>
      <c r="J79" s="19" t="s">
        <v>777</v>
      </c>
      <c r="K79" s="19" t="s">
        <v>283</v>
      </c>
      <c r="L79" s="19" t="s">
        <v>774</v>
      </c>
      <c r="M79" s="19" t="s">
        <v>775</v>
      </c>
      <c r="N79" s="20">
        <v>42300.571944440002</v>
      </c>
      <c r="O79" s="21">
        <v>5850</v>
      </c>
      <c r="P79" s="21">
        <v>4882.91</v>
      </c>
      <c r="Q79" s="21">
        <v>5850</v>
      </c>
      <c r="R79" s="21">
        <v>967.09</v>
      </c>
      <c r="S79" s="20">
        <v>42300.572442129996</v>
      </c>
      <c r="T79" s="20">
        <v>42298.999988420001</v>
      </c>
      <c r="U79" s="20">
        <v>42852.613020830002</v>
      </c>
    </row>
    <row r="80" spans="1:21" ht="15.75" thickBot="1">
      <c r="A80" s="18">
        <v>71</v>
      </c>
      <c r="B80" s="19" t="s">
        <v>907</v>
      </c>
      <c r="C80" s="19" t="s">
        <v>908</v>
      </c>
      <c r="D80" s="19" t="s">
        <v>912</v>
      </c>
      <c r="E80" s="19" t="s">
        <v>913</v>
      </c>
      <c r="F80" s="19" t="s">
        <v>911</v>
      </c>
      <c r="G80" s="19" t="s">
        <v>776</v>
      </c>
      <c r="H80" s="19" t="s">
        <v>27</v>
      </c>
      <c r="I80" s="19" t="s">
        <v>777</v>
      </c>
      <c r="J80" s="19" t="s">
        <v>777</v>
      </c>
      <c r="K80" s="19" t="s">
        <v>620</v>
      </c>
      <c r="L80" s="19" t="s">
        <v>774</v>
      </c>
      <c r="M80" s="19" t="s">
        <v>775</v>
      </c>
      <c r="N80" s="20">
        <v>42635.416932870001</v>
      </c>
      <c r="O80" s="21">
        <v>2271.38</v>
      </c>
      <c r="P80" s="21">
        <v>674.47</v>
      </c>
      <c r="Q80" s="21">
        <v>2271.38</v>
      </c>
      <c r="R80" s="21">
        <v>1596.91</v>
      </c>
      <c r="S80" s="20">
        <v>42635.418680549999</v>
      </c>
      <c r="T80" s="20">
        <v>42644</v>
      </c>
      <c r="U80" s="20">
        <v>42852.678368050001</v>
      </c>
    </row>
    <row r="81" spans="1:21" ht="15.75" thickBot="1">
      <c r="A81" s="18">
        <v>72</v>
      </c>
      <c r="B81" s="19" t="s">
        <v>907</v>
      </c>
      <c r="C81" s="19" t="s">
        <v>908</v>
      </c>
      <c r="D81" s="19" t="s">
        <v>914</v>
      </c>
      <c r="E81" s="19" t="s">
        <v>915</v>
      </c>
      <c r="F81" s="19" t="s">
        <v>911</v>
      </c>
      <c r="G81" s="19" t="s">
        <v>816</v>
      </c>
      <c r="H81" s="19" t="s">
        <v>27</v>
      </c>
      <c r="I81" s="19" t="s">
        <v>777</v>
      </c>
      <c r="J81" s="19" t="s">
        <v>777</v>
      </c>
      <c r="K81" s="19" t="s">
        <v>916</v>
      </c>
      <c r="L81" s="19" t="s">
        <v>774</v>
      </c>
      <c r="M81" s="19" t="s">
        <v>775</v>
      </c>
      <c r="N81" s="20">
        <v>42788.661307870003</v>
      </c>
      <c r="O81" s="21">
        <v>1401.75</v>
      </c>
      <c r="P81" s="21">
        <v>1401.75</v>
      </c>
      <c r="Q81" s="21">
        <v>1401.75</v>
      </c>
      <c r="R81" s="22"/>
      <c r="S81" s="20">
        <v>42788.66212963</v>
      </c>
      <c r="T81" s="20">
        <v>42786.999988420001</v>
      </c>
      <c r="U81" s="22"/>
    </row>
    <row r="82" spans="1:21" ht="15.75" thickBot="1">
      <c r="A82" s="18">
        <v>73</v>
      </c>
      <c r="B82" s="19" t="s">
        <v>907</v>
      </c>
      <c r="C82" s="19" t="s">
        <v>908</v>
      </c>
      <c r="D82" s="19" t="s">
        <v>917</v>
      </c>
      <c r="E82" s="19" t="s">
        <v>918</v>
      </c>
      <c r="F82" s="19" t="s">
        <v>911</v>
      </c>
      <c r="G82" s="19" t="s">
        <v>776</v>
      </c>
      <c r="H82" s="19" t="s">
        <v>27</v>
      </c>
      <c r="I82" s="19" t="s">
        <v>777</v>
      </c>
      <c r="J82" s="19" t="s">
        <v>777</v>
      </c>
      <c r="K82" s="19" t="s">
        <v>919</v>
      </c>
      <c r="L82" s="19" t="s">
        <v>774</v>
      </c>
      <c r="M82" s="19" t="s">
        <v>775</v>
      </c>
      <c r="N82" s="20">
        <v>42638.352175920001</v>
      </c>
      <c r="O82" s="21">
        <v>2271.38</v>
      </c>
      <c r="P82" s="21">
        <v>2271.38</v>
      </c>
      <c r="Q82" s="21">
        <v>2271.38</v>
      </c>
      <c r="R82" s="22"/>
      <c r="S82" s="20">
        <v>42638.370393509998</v>
      </c>
      <c r="T82" s="20">
        <v>42644</v>
      </c>
      <c r="U82" s="22"/>
    </row>
    <row r="83" spans="1:21" ht="15.75" thickBot="1">
      <c r="A83" s="18">
        <v>74</v>
      </c>
      <c r="B83" s="19" t="s">
        <v>907</v>
      </c>
      <c r="C83" s="19" t="s">
        <v>908</v>
      </c>
      <c r="D83" s="19" t="s">
        <v>920</v>
      </c>
      <c r="E83" s="19" t="s">
        <v>921</v>
      </c>
      <c r="F83" s="19" t="s">
        <v>911</v>
      </c>
      <c r="G83" s="19" t="s">
        <v>776</v>
      </c>
      <c r="H83" s="19" t="s">
        <v>27</v>
      </c>
      <c r="I83" s="19" t="s">
        <v>777</v>
      </c>
      <c r="J83" s="19" t="s">
        <v>777</v>
      </c>
      <c r="K83" s="19" t="s">
        <v>922</v>
      </c>
      <c r="L83" s="19" t="s">
        <v>774</v>
      </c>
      <c r="M83" s="19" t="s">
        <v>775</v>
      </c>
      <c r="N83" s="20">
        <v>42642.467627309998</v>
      </c>
      <c r="O83" s="21">
        <v>2401</v>
      </c>
      <c r="P83" s="21">
        <v>2401</v>
      </c>
      <c r="Q83" s="21">
        <v>2401</v>
      </c>
      <c r="R83" s="22"/>
      <c r="S83" s="20">
        <v>42642.469004630002</v>
      </c>
      <c r="T83" s="20">
        <v>42644</v>
      </c>
      <c r="U83" s="22"/>
    </row>
    <row r="84" spans="1:21" ht="15.75" thickBot="1">
      <c r="A84" s="18">
        <v>75</v>
      </c>
      <c r="B84" s="19" t="s">
        <v>907</v>
      </c>
      <c r="C84" s="19" t="s">
        <v>908</v>
      </c>
      <c r="D84" s="19" t="s">
        <v>923</v>
      </c>
      <c r="E84" s="19" t="s">
        <v>924</v>
      </c>
      <c r="F84" s="19" t="s">
        <v>911</v>
      </c>
      <c r="G84" s="19" t="s">
        <v>816</v>
      </c>
      <c r="H84" s="19" t="s">
        <v>27</v>
      </c>
      <c r="I84" s="19" t="s">
        <v>777</v>
      </c>
      <c r="J84" s="19" t="s">
        <v>777</v>
      </c>
      <c r="K84" s="19" t="s">
        <v>925</v>
      </c>
      <c r="L84" s="19" t="s">
        <v>774</v>
      </c>
      <c r="M84" s="19" t="s">
        <v>775</v>
      </c>
      <c r="N84" s="20">
        <v>42674.600416660003</v>
      </c>
      <c r="O84" s="21">
        <v>2486.08</v>
      </c>
      <c r="P84" s="21">
        <v>2486.08</v>
      </c>
      <c r="Q84" s="21">
        <v>2486.08</v>
      </c>
      <c r="R84" s="22"/>
      <c r="S84" s="20">
        <v>42674.60310185</v>
      </c>
      <c r="T84" s="20">
        <v>42674.600416660003</v>
      </c>
      <c r="U84" s="22"/>
    </row>
    <row r="85" spans="1:21" ht="15.75" thickBot="1">
      <c r="A85" s="18">
        <v>76</v>
      </c>
      <c r="B85" s="19" t="s">
        <v>907</v>
      </c>
      <c r="C85" s="19" t="s">
        <v>908</v>
      </c>
      <c r="D85" s="19" t="s">
        <v>926</v>
      </c>
      <c r="E85" s="19" t="s">
        <v>927</v>
      </c>
      <c r="F85" s="19" t="s">
        <v>911</v>
      </c>
      <c r="G85" s="19" t="s">
        <v>776</v>
      </c>
      <c r="H85" s="19" t="s">
        <v>27</v>
      </c>
      <c r="I85" s="19" t="s">
        <v>777</v>
      </c>
      <c r="J85" s="19" t="s">
        <v>777</v>
      </c>
      <c r="K85" s="19" t="s">
        <v>928</v>
      </c>
      <c r="L85" s="19" t="s">
        <v>774</v>
      </c>
      <c r="M85" s="19" t="s">
        <v>775</v>
      </c>
      <c r="N85" s="20">
        <v>42626.532604159998</v>
      </c>
      <c r="O85" s="21">
        <v>14181.86</v>
      </c>
      <c r="P85" s="21">
        <v>3943.94</v>
      </c>
      <c r="Q85" s="21">
        <v>3943.94</v>
      </c>
      <c r="R85" s="22"/>
      <c r="S85" s="20">
        <v>42639.621874999997</v>
      </c>
      <c r="T85" s="20">
        <v>42644</v>
      </c>
      <c r="U85" s="22"/>
    </row>
    <row r="86" spans="1:21" ht="15.75" thickBot="1">
      <c r="A86" s="18">
        <v>77</v>
      </c>
      <c r="B86" s="19" t="s">
        <v>907</v>
      </c>
      <c r="C86" s="19" t="s">
        <v>908</v>
      </c>
      <c r="D86" s="19" t="s">
        <v>926</v>
      </c>
      <c r="E86" s="19" t="s">
        <v>927</v>
      </c>
      <c r="F86" s="19" t="s">
        <v>911</v>
      </c>
      <c r="G86" s="19" t="s">
        <v>776</v>
      </c>
      <c r="H86" s="19" t="s">
        <v>27</v>
      </c>
      <c r="I86" s="19" t="s">
        <v>777</v>
      </c>
      <c r="J86" s="19" t="s">
        <v>777</v>
      </c>
      <c r="K86" s="19" t="s">
        <v>728</v>
      </c>
      <c r="L86" s="19" t="s">
        <v>774</v>
      </c>
      <c r="M86" s="19" t="s">
        <v>775</v>
      </c>
      <c r="N86" s="20">
        <v>42759.625196749999</v>
      </c>
      <c r="O86" s="21">
        <v>380.25</v>
      </c>
      <c r="P86" s="21">
        <v>306.77</v>
      </c>
      <c r="Q86" s="21">
        <v>760.5</v>
      </c>
      <c r="R86" s="21">
        <v>453.73</v>
      </c>
      <c r="S86" s="20">
        <v>42852.427604160002</v>
      </c>
      <c r="T86" s="20">
        <v>42759.625196749999</v>
      </c>
      <c r="U86" s="20">
        <v>42852.657615739998</v>
      </c>
    </row>
    <row r="87" spans="1:21" ht="15.75" thickBot="1">
      <c r="A87" s="18">
        <v>78</v>
      </c>
      <c r="B87" s="19" t="s">
        <v>907</v>
      </c>
      <c r="C87" s="19" t="s">
        <v>908</v>
      </c>
      <c r="D87" s="19" t="s">
        <v>929</v>
      </c>
      <c r="E87" s="19" t="s">
        <v>930</v>
      </c>
      <c r="F87" s="19" t="s">
        <v>911</v>
      </c>
      <c r="G87" s="19" t="s">
        <v>816</v>
      </c>
      <c r="H87" s="19" t="s">
        <v>27</v>
      </c>
      <c r="I87" s="19" t="s">
        <v>777</v>
      </c>
      <c r="J87" s="19" t="s">
        <v>777</v>
      </c>
      <c r="K87" s="19" t="s">
        <v>931</v>
      </c>
      <c r="L87" s="19" t="s">
        <v>774</v>
      </c>
      <c r="M87" s="19" t="s">
        <v>775</v>
      </c>
      <c r="N87" s="20">
        <v>42706.62049768</v>
      </c>
      <c r="O87" s="21">
        <v>1629.9</v>
      </c>
      <c r="P87" s="21">
        <v>1629.9</v>
      </c>
      <c r="Q87" s="21">
        <v>1629.9</v>
      </c>
      <c r="R87" s="22"/>
      <c r="S87" s="20">
        <v>42706.62203703</v>
      </c>
      <c r="T87" s="20">
        <v>42705.999988420001</v>
      </c>
      <c r="U87" s="22"/>
    </row>
    <row r="88" spans="1:21" ht="15.75" thickBot="1">
      <c r="A88" s="18">
        <v>79</v>
      </c>
      <c r="B88" s="19" t="s">
        <v>907</v>
      </c>
      <c r="C88" s="19" t="s">
        <v>908</v>
      </c>
      <c r="D88" s="19" t="s">
        <v>932</v>
      </c>
      <c r="E88" s="19" t="s">
        <v>933</v>
      </c>
      <c r="F88" s="19" t="s">
        <v>911</v>
      </c>
      <c r="G88" s="19" t="s">
        <v>776</v>
      </c>
      <c r="H88" s="19" t="s">
        <v>27</v>
      </c>
      <c r="I88" s="19" t="s">
        <v>777</v>
      </c>
      <c r="J88" s="19" t="s">
        <v>777</v>
      </c>
      <c r="K88" s="19" t="s">
        <v>934</v>
      </c>
      <c r="L88" s="19" t="s">
        <v>774</v>
      </c>
      <c r="M88" s="19" t="s">
        <v>775</v>
      </c>
      <c r="N88" s="20">
        <v>42789.691539350002</v>
      </c>
      <c r="O88" s="21">
        <v>1401.75</v>
      </c>
      <c r="P88" s="21">
        <v>1401.75</v>
      </c>
      <c r="Q88" s="21">
        <v>1401.75</v>
      </c>
      <c r="R88" s="22"/>
      <c r="S88" s="20">
        <v>42789.694664349998</v>
      </c>
      <c r="T88" s="20">
        <v>42786.999988420001</v>
      </c>
      <c r="U88" s="22"/>
    </row>
    <row r="89" spans="1:21" ht="15.75" thickBot="1">
      <c r="A89" s="18">
        <v>80</v>
      </c>
      <c r="B89" s="19" t="s">
        <v>907</v>
      </c>
      <c r="C89" s="19" t="s">
        <v>908</v>
      </c>
      <c r="D89" s="19" t="s">
        <v>935</v>
      </c>
      <c r="E89" s="19" t="s">
        <v>936</v>
      </c>
      <c r="F89" s="19" t="s">
        <v>911</v>
      </c>
      <c r="G89" s="19" t="s">
        <v>776</v>
      </c>
      <c r="H89" s="19" t="s">
        <v>27</v>
      </c>
      <c r="I89" s="19" t="s">
        <v>777</v>
      </c>
      <c r="J89" s="19" t="s">
        <v>777</v>
      </c>
      <c r="K89" s="19" t="s">
        <v>937</v>
      </c>
      <c r="L89" s="19" t="s">
        <v>774</v>
      </c>
      <c r="M89" s="19" t="s">
        <v>775</v>
      </c>
      <c r="N89" s="20">
        <v>42640.384965270001</v>
      </c>
      <c r="O89" s="21">
        <v>2271.88</v>
      </c>
      <c r="P89" s="21">
        <v>2271.88</v>
      </c>
      <c r="Q89" s="21">
        <v>2271.88</v>
      </c>
      <c r="R89" s="22"/>
      <c r="S89" s="20">
        <v>42640.386840270003</v>
      </c>
      <c r="T89" s="20">
        <v>42644</v>
      </c>
      <c r="U89" s="22"/>
    </row>
    <row r="90" spans="1:21" ht="15.75" thickBot="1">
      <c r="A90" s="18">
        <v>81</v>
      </c>
      <c r="B90" s="19" t="s">
        <v>907</v>
      </c>
      <c r="C90" s="19" t="s">
        <v>908</v>
      </c>
      <c r="D90" s="19" t="s">
        <v>935</v>
      </c>
      <c r="E90" s="19" t="s">
        <v>936</v>
      </c>
      <c r="F90" s="19" t="s">
        <v>911</v>
      </c>
      <c r="G90" s="19" t="s">
        <v>816</v>
      </c>
      <c r="H90" s="19" t="s">
        <v>27</v>
      </c>
      <c r="I90" s="19" t="s">
        <v>777</v>
      </c>
      <c r="J90" s="19" t="s">
        <v>772</v>
      </c>
      <c r="K90" s="19" t="s">
        <v>938</v>
      </c>
      <c r="L90" s="19" t="s">
        <v>774</v>
      </c>
      <c r="M90" s="19" t="s">
        <v>775</v>
      </c>
      <c r="N90" s="20">
        <v>42786.6871875</v>
      </c>
      <c r="O90" s="21">
        <v>295.76</v>
      </c>
      <c r="P90" s="21">
        <v>295.76</v>
      </c>
      <c r="Q90" s="21">
        <v>295.76</v>
      </c>
      <c r="R90" s="22"/>
      <c r="S90" s="20">
        <v>42794.568090269997</v>
      </c>
      <c r="T90" s="20">
        <v>42786.6871875</v>
      </c>
      <c r="U90" s="22"/>
    </row>
    <row r="91" spans="1:21" ht="15.75" thickBot="1">
      <c r="A91" s="18">
        <v>82</v>
      </c>
      <c r="B91" s="19" t="s">
        <v>907</v>
      </c>
      <c r="C91" s="19" t="s">
        <v>908</v>
      </c>
      <c r="D91" s="19" t="s">
        <v>935</v>
      </c>
      <c r="E91" s="19" t="s">
        <v>936</v>
      </c>
      <c r="F91" s="19" t="s">
        <v>911</v>
      </c>
      <c r="G91" s="19" t="s">
        <v>816</v>
      </c>
      <c r="H91" s="19" t="s">
        <v>27</v>
      </c>
      <c r="I91" s="19" t="s">
        <v>777</v>
      </c>
      <c r="J91" s="19" t="s">
        <v>777</v>
      </c>
      <c r="K91" s="19" t="s">
        <v>938</v>
      </c>
      <c r="L91" s="19" t="s">
        <v>774</v>
      </c>
      <c r="M91" s="19" t="s">
        <v>775</v>
      </c>
      <c r="N91" s="20">
        <v>42786.6871875</v>
      </c>
      <c r="O91" s="21">
        <v>295.76</v>
      </c>
      <c r="P91" s="21">
        <v>295.76</v>
      </c>
      <c r="Q91" s="21">
        <v>295.76</v>
      </c>
      <c r="R91" s="22"/>
      <c r="S91" s="20">
        <v>42794.568090269997</v>
      </c>
      <c r="T91" s="20">
        <v>42786.6871875</v>
      </c>
      <c r="U91" s="22"/>
    </row>
    <row r="92" spans="1:21" ht="15.75" thickBot="1">
      <c r="A92" s="18">
        <v>83</v>
      </c>
      <c r="B92" s="19" t="s">
        <v>907</v>
      </c>
      <c r="C92" s="19" t="s">
        <v>908</v>
      </c>
      <c r="D92" s="19" t="s">
        <v>939</v>
      </c>
      <c r="E92" s="19" t="s">
        <v>940</v>
      </c>
      <c r="F92" s="19" t="s">
        <v>911</v>
      </c>
      <c r="G92" s="19" t="s">
        <v>816</v>
      </c>
      <c r="H92" s="19" t="s">
        <v>27</v>
      </c>
      <c r="I92" s="19" t="s">
        <v>777</v>
      </c>
      <c r="J92" s="19" t="s">
        <v>777</v>
      </c>
      <c r="K92" s="19" t="s">
        <v>941</v>
      </c>
      <c r="L92" s="19" t="s">
        <v>774</v>
      </c>
      <c r="M92" s="19" t="s">
        <v>775</v>
      </c>
      <c r="N92" s="20">
        <v>42706.62815972</v>
      </c>
      <c r="O92" s="21">
        <v>2684.5</v>
      </c>
      <c r="P92" s="21">
        <v>2684.5</v>
      </c>
      <c r="Q92" s="21">
        <v>2684.5</v>
      </c>
      <c r="R92" s="22"/>
      <c r="S92" s="20">
        <v>42706.630740740002</v>
      </c>
      <c r="T92" s="20">
        <v>42705.999988420001</v>
      </c>
      <c r="U92" s="22"/>
    </row>
    <row r="93" spans="1:21" ht="15.75" thickBot="1">
      <c r="A93" s="18">
        <v>84</v>
      </c>
      <c r="B93" s="19" t="s">
        <v>907</v>
      </c>
      <c r="C93" s="19" t="s">
        <v>908</v>
      </c>
      <c r="D93" s="19" t="s">
        <v>942</v>
      </c>
      <c r="E93" s="19" t="s">
        <v>943</v>
      </c>
      <c r="F93" s="19" t="s">
        <v>911</v>
      </c>
      <c r="G93" s="19" t="s">
        <v>816</v>
      </c>
      <c r="H93" s="19" t="s">
        <v>27</v>
      </c>
      <c r="I93" s="19" t="s">
        <v>777</v>
      </c>
      <c r="J93" s="19" t="s">
        <v>777</v>
      </c>
      <c r="K93" s="19" t="s">
        <v>938</v>
      </c>
      <c r="L93" s="19" t="s">
        <v>774</v>
      </c>
      <c r="M93" s="19" t="s">
        <v>775</v>
      </c>
      <c r="N93" s="20">
        <v>42786.6871875</v>
      </c>
      <c r="O93" s="21">
        <v>295.75</v>
      </c>
      <c r="P93" s="21">
        <v>295.76</v>
      </c>
      <c r="Q93" s="21">
        <v>295.76</v>
      </c>
      <c r="R93" s="22"/>
      <c r="S93" s="20">
        <v>42794.568090269997</v>
      </c>
      <c r="T93" s="20">
        <v>42786.6871875</v>
      </c>
      <c r="U93" s="22"/>
    </row>
    <row r="94" spans="1:21" ht="15.75" thickBot="1">
      <c r="A94" s="18">
        <v>85</v>
      </c>
      <c r="B94" s="19" t="s">
        <v>907</v>
      </c>
      <c r="C94" s="19" t="s">
        <v>908</v>
      </c>
      <c r="D94" s="19" t="s">
        <v>944</v>
      </c>
      <c r="E94" s="19" t="s">
        <v>945</v>
      </c>
      <c r="F94" s="19" t="s">
        <v>911</v>
      </c>
      <c r="G94" s="19" t="s">
        <v>789</v>
      </c>
      <c r="H94" s="19" t="s">
        <v>27</v>
      </c>
      <c r="I94" s="19" t="s">
        <v>777</v>
      </c>
      <c r="J94" s="19" t="s">
        <v>777</v>
      </c>
      <c r="K94" s="19" t="s">
        <v>946</v>
      </c>
      <c r="L94" s="19" t="s">
        <v>774</v>
      </c>
      <c r="M94" s="19" t="s">
        <v>775</v>
      </c>
      <c r="N94" s="20">
        <v>42779.428090269997</v>
      </c>
      <c r="O94" s="21">
        <v>59.8</v>
      </c>
      <c r="P94" s="21">
        <v>59.8</v>
      </c>
      <c r="Q94" s="21">
        <v>59.8</v>
      </c>
      <c r="R94" s="22"/>
      <c r="S94" s="20">
        <v>42779.428437499999</v>
      </c>
      <c r="T94" s="20">
        <v>42776.999988420001</v>
      </c>
      <c r="U94" s="22"/>
    </row>
    <row r="95" spans="1:21" ht="15.75" thickBot="1">
      <c r="A95" s="18">
        <v>86</v>
      </c>
      <c r="B95" s="19" t="s">
        <v>907</v>
      </c>
      <c r="C95" s="19" t="s">
        <v>908</v>
      </c>
      <c r="D95" s="19" t="s">
        <v>944</v>
      </c>
      <c r="E95" s="19" t="s">
        <v>945</v>
      </c>
      <c r="F95" s="19" t="s">
        <v>911</v>
      </c>
      <c r="G95" s="19" t="s">
        <v>770</v>
      </c>
      <c r="H95" s="19" t="s">
        <v>27</v>
      </c>
      <c r="I95" s="19" t="s">
        <v>772</v>
      </c>
      <c r="J95" s="19" t="s">
        <v>772</v>
      </c>
      <c r="K95" s="19" t="s">
        <v>947</v>
      </c>
      <c r="L95" s="19" t="s">
        <v>849</v>
      </c>
      <c r="M95" s="19" t="s">
        <v>775</v>
      </c>
      <c r="N95" s="20">
        <v>42804.469363420001</v>
      </c>
      <c r="O95" s="21">
        <v>8.31</v>
      </c>
      <c r="P95" s="21">
        <v>0</v>
      </c>
      <c r="Q95" s="21">
        <v>8.31</v>
      </c>
      <c r="R95" s="21">
        <v>8.31</v>
      </c>
      <c r="S95" s="20">
        <v>42804.47052083</v>
      </c>
      <c r="T95" s="20">
        <v>42802.999988420001</v>
      </c>
      <c r="U95" s="20">
        <v>42804.47091435</v>
      </c>
    </row>
    <row r="96" spans="1:21" ht="15.75" thickBot="1">
      <c r="A96" s="18">
        <v>87</v>
      </c>
      <c r="B96" s="19" t="s">
        <v>907</v>
      </c>
      <c r="C96" s="19" t="s">
        <v>908</v>
      </c>
      <c r="D96" s="19" t="s">
        <v>948</v>
      </c>
      <c r="E96" s="19" t="s">
        <v>949</v>
      </c>
      <c r="F96" s="19" t="s">
        <v>911</v>
      </c>
      <c r="G96" s="19" t="s">
        <v>798</v>
      </c>
      <c r="H96" s="19" t="s">
        <v>845</v>
      </c>
      <c r="I96" s="19" t="s">
        <v>772</v>
      </c>
      <c r="J96" s="19" t="s">
        <v>772</v>
      </c>
      <c r="K96" s="19" t="s">
        <v>950</v>
      </c>
      <c r="L96" s="19" t="s">
        <v>774</v>
      </c>
      <c r="M96" s="19" t="s">
        <v>775</v>
      </c>
      <c r="N96" s="20">
        <v>42087.466296289997</v>
      </c>
      <c r="O96" s="21">
        <v>4106</v>
      </c>
      <c r="P96" s="21">
        <v>0</v>
      </c>
      <c r="Q96" s="21">
        <v>4106</v>
      </c>
      <c r="R96" s="21">
        <v>3820.33</v>
      </c>
      <c r="S96" s="20">
        <v>42087.468368050002</v>
      </c>
      <c r="T96" s="20">
        <v>42073.999988420001</v>
      </c>
      <c r="U96" s="20">
        <v>42255.999988420001</v>
      </c>
    </row>
    <row r="97" spans="1:21" ht="15.75" thickBot="1">
      <c r="A97" s="18">
        <v>88</v>
      </c>
      <c r="B97" s="19" t="s">
        <v>907</v>
      </c>
      <c r="C97" s="19" t="s">
        <v>908</v>
      </c>
      <c r="D97" s="19" t="s">
        <v>948</v>
      </c>
      <c r="E97" s="19" t="s">
        <v>949</v>
      </c>
      <c r="F97" s="19" t="s">
        <v>911</v>
      </c>
      <c r="G97" s="19" t="s">
        <v>789</v>
      </c>
      <c r="H97" s="19" t="s">
        <v>845</v>
      </c>
      <c r="I97" s="19" t="s">
        <v>772</v>
      </c>
      <c r="J97" s="19" t="s">
        <v>772</v>
      </c>
      <c r="K97" s="19" t="s">
        <v>950</v>
      </c>
      <c r="L97" s="19" t="s">
        <v>774</v>
      </c>
      <c r="M97" s="19" t="s">
        <v>775</v>
      </c>
      <c r="N97" s="20">
        <v>42087.466296289997</v>
      </c>
      <c r="O97" s="21">
        <v>4106</v>
      </c>
      <c r="P97" s="21">
        <v>0</v>
      </c>
      <c r="Q97" s="21">
        <v>4106</v>
      </c>
      <c r="R97" s="21">
        <v>3820.33</v>
      </c>
      <c r="S97" s="20">
        <v>42087.468368050002</v>
      </c>
      <c r="T97" s="20">
        <v>42073.999988420001</v>
      </c>
      <c r="U97" s="20">
        <v>42255.999988420001</v>
      </c>
    </row>
    <row r="98" spans="1:21" ht="15.75" thickBot="1">
      <c r="A98" s="18">
        <v>89</v>
      </c>
      <c r="B98" s="19" t="s">
        <v>907</v>
      </c>
      <c r="C98" s="19" t="s">
        <v>908</v>
      </c>
      <c r="D98" s="19" t="s">
        <v>951</v>
      </c>
      <c r="E98" s="19" t="s">
        <v>952</v>
      </c>
      <c r="F98" s="19" t="s">
        <v>911</v>
      </c>
      <c r="G98" s="19" t="s">
        <v>776</v>
      </c>
      <c r="H98" s="19" t="s">
        <v>771</v>
      </c>
      <c r="I98" s="19" t="s">
        <v>777</v>
      </c>
      <c r="J98" s="19" t="s">
        <v>777</v>
      </c>
      <c r="K98" s="19" t="s">
        <v>232</v>
      </c>
      <c r="L98" s="19" t="s">
        <v>774</v>
      </c>
      <c r="M98" s="19" t="s">
        <v>775</v>
      </c>
      <c r="N98" s="20">
        <v>42278.381296289997</v>
      </c>
      <c r="O98" s="21">
        <v>2973.66</v>
      </c>
      <c r="P98" s="21">
        <v>1209.22</v>
      </c>
      <c r="Q98" s="21">
        <v>2973.66</v>
      </c>
      <c r="R98" s="21">
        <v>1764.44</v>
      </c>
      <c r="S98" s="20">
        <v>42278.383275460001</v>
      </c>
      <c r="T98" s="20">
        <v>42278.381296289997</v>
      </c>
      <c r="U98" s="20">
        <v>42852.607499999998</v>
      </c>
    </row>
    <row r="99" spans="1:21" ht="15.75" thickBot="1">
      <c r="A99" s="18">
        <v>90</v>
      </c>
      <c r="B99" s="19" t="s">
        <v>907</v>
      </c>
      <c r="C99" s="19" t="s">
        <v>908</v>
      </c>
      <c r="D99" s="19" t="s">
        <v>951</v>
      </c>
      <c r="E99" s="19" t="s">
        <v>952</v>
      </c>
      <c r="F99" s="19" t="s">
        <v>911</v>
      </c>
      <c r="G99" s="19" t="s">
        <v>816</v>
      </c>
      <c r="H99" s="19" t="s">
        <v>27</v>
      </c>
      <c r="I99" s="19" t="s">
        <v>777</v>
      </c>
      <c r="J99" s="19" t="s">
        <v>777</v>
      </c>
      <c r="K99" s="19" t="s">
        <v>953</v>
      </c>
      <c r="L99" s="19" t="s">
        <v>774</v>
      </c>
      <c r="M99" s="19" t="s">
        <v>775</v>
      </c>
      <c r="N99" s="20">
        <v>42668.491574070002</v>
      </c>
      <c r="O99" s="21">
        <v>1394.25</v>
      </c>
      <c r="P99" s="21">
        <v>1394.25</v>
      </c>
      <c r="Q99" s="21">
        <v>1394.25</v>
      </c>
      <c r="R99" s="22"/>
      <c r="S99" s="20">
        <v>42668.493576380002</v>
      </c>
      <c r="T99" s="20">
        <v>42661.999988420001</v>
      </c>
      <c r="U99" s="22"/>
    </row>
    <row r="100" spans="1:21" ht="15.75" thickBot="1">
      <c r="A100" s="18">
        <v>91</v>
      </c>
      <c r="B100" s="19" t="s">
        <v>907</v>
      </c>
      <c r="C100" s="19" t="s">
        <v>908</v>
      </c>
      <c r="D100" s="19" t="s">
        <v>954</v>
      </c>
      <c r="E100" s="19" t="s">
        <v>955</v>
      </c>
      <c r="F100" s="19" t="s">
        <v>911</v>
      </c>
      <c r="G100" s="19" t="s">
        <v>789</v>
      </c>
      <c r="H100" s="19" t="s">
        <v>771</v>
      </c>
      <c r="I100" s="19" t="s">
        <v>772</v>
      </c>
      <c r="J100" s="19" t="s">
        <v>772</v>
      </c>
      <c r="K100" s="19" t="s">
        <v>956</v>
      </c>
      <c r="L100" s="19" t="s">
        <v>849</v>
      </c>
      <c r="M100" s="19" t="s">
        <v>775</v>
      </c>
      <c r="N100" s="20">
        <v>42290.672870369999</v>
      </c>
      <c r="O100" s="21">
        <v>879</v>
      </c>
      <c r="P100" s="21">
        <v>0</v>
      </c>
      <c r="Q100" s="21">
        <v>879</v>
      </c>
      <c r="R100" s="21">
        <v>879</v>
      </c>
      <c r="S100" s="20">
        <v>42290.676932870003</v>
      </c>
      <c r="T100" s="20">
        <v>42283.999988420001</v>
      </c>
      <c r="U100" s="20">
        <v>42290.999988420001</v>
      </c>
    </row>
    <row r="101" spans="1:21" ht="15.75" thickBot="1">
      <c r="A101" s="18">
        <v>92</v>
      </c>
      <c r="B101" s="19" t="s">
        <v>907</v>
      </c>
      <c r="C101" s="19" t="s">
        <v>908</v>
      </c>
      <c r="D101" s="19" t="s">
        <v>957</v>
      </c>
      <c r="E101" s="19" t="s">
        <v>958</v>
      </c>
      <c r="F101" s="19" t="s">
        <v>911</v>
      </c>
      <c r="G101" s="19" t="s">
        <v>816</v>
      </c>
      <c r="H101" s="19" t="s">
        <v>27</v>
      </c>
      <c r="I101" s="19" t="s">
        <v>777</v>
      </c>
      <c r="J101" s="19" t="s">
        <v>777</v>
      </c>
      <c r="K101" s="19" t="s">
        <v>959</v>
      </c>
      <c r="L101" s="19" t="s">
        <v>774</v>
      </c>
      <c r="M101" s="19" t="s">
        <v>775</v>
      </c>
      <c r="N101" s="20">
        <v>42706.705914350001</v>
      </c>
      <c r="O101" s="21">
        <v>2684.5</v>
      </c>
      <c r="P101" s="21">
        <v>2684.5</v>
      </c>
      <c r="Q101" s="21">
        <v>2684.5</v>
      </c>
      <c r="R101" s="22"/>
      <c r="S101" s="20">
        <v>42706.70628472</v>
      </c>
      <c r="T101" s="20">
        <v>42705.999988420001</v>
      </c>
      <c r="U101" s="22"/>
    </row>
    <row r="102" spans="1:21" ht="15.75" thickBot="1">
      <c r="A102" s="18">
        <v>93</v>
      </c>
      <c r="B102" s="19" t="s">
        <v>960</v>
      </c>
      <c r="C102" s="19" t="s">
        <v>961</v>
      </c>
      <c r="D102" s="19" t="s">
        <v>962</v>
      </c>
      <c r="E102" s="19" t="s">
        <v>963</v>
      </c>
      <c r="F102" s="19" t="s">
        <v>964</v>
      </c>
      <c r="G102" s="19" t="s">
        <v>789</v>
      </c>
      <c r="H102" s="19" t="s">
        <v>771</v>
      </c>
      <c r="I102" s="19" t="s">
        <v>777</v>
      </c>
      <c r="J102" s="19" t="s">
        <v>777</v>
      </c>
      <c r="K102" s="19" t="s">
        <v>300</v>
      </c>
      <c r="L102" s="19" t="s">
        <v>774</v>
      </c>
      <c r="M102" s="19" t="s">
        <v>775</v>
      </c>
      <c r="N102" s="20">
        <v>42332.579085639998</v>
      </c>
      <c r="O102" s="21">
        <v>3384.22</v>
      </c>
      <c r="P102" s="21">
        <v>1249.6099999999999</v>
      </c>
      <c r="Q102" s="21">
        <v>10000</v>
      </c>
      <c r="R102" s="21">
        <v>8443.8799999999992</v>
      </c>
      <c r="S102" s="20">
        <v>42852.529618050001</v>
      </c>
      <c r="T102" s="20">
        <v>42328.999988420001</v>
      </c>
      <c r="U102" s="20">
        <v>42852.651932870001</v>
      </c>
    </row>
    <row r="103" spans="1:21" ht="15.75" thickBot="1">
      <c r="A103" s="18">
        <v>94</v>
      </c>
      <c r="B103" s="19" t="s">
        <v>960</v>
      </c>
      <c r="C103" s="19" t="s">
        <v>961</v>
      </c>
      <c r="D103" s="19" t="s">
        <v>962</v>
      </c>
      <c r="E103" s="19" t="s">
        <v>963</v>
      </c>
      <c r="F103" s="19" t="s">
        <v>964</v>
      </c>
      <c r="G103" s="19" t="s">
        <v>816</v>
      </c>
      <c r="H103" s="19" t="s">
        <v>27</v>
      </c>
      <c r="I103" s="19" t="s">
        <v>777</v>
      </c>
      <c r="J103" s="19" t="s">
        <v>777</v>
      </c>
      <c r="K103" s="19" t="s">
        <v>698</v>
      </c>
      <c r="L103" s="19" t="s">
        <v>774</v>
      </c>
      <c r="M103" s="19" t="s">
        <v>775</v>
      </c>
      <c r="N103" s="20">
        <v>42662.589872680001</v>
      </c>
      <c r="O103" s="21">
        <v>27000</v>
      </c>
      <c r="P103" s="21">
        <v>19084.310000000001</v>
      </c>
      <c r="Q103" s="21">
        <v>27406</v>
      </c>
      <c r="R103" s="21">
        <v>8321.69</v>
      </c>
      <c r="S103" s="20">
        <v>42706.693101850004</v>
      </c>
      <c r="T103" s="20">
        <v>42661.999988420001</v>
      </c>
      <c r="U103" s="20">
        <v>42852.681180549996</v>
      </c>
    </row>
    <row r="104" spans="1:21" ht="15.75" thickBot="1">
      <c r="A104" s="18">
        <v>95</v>
      </c>
      <c r="B104" s="19" t="s">
        <v>965</v>
      </c>
      <c r="C104" s="19" t="s">
        <v>966</v>
      </c>
      <c r="D104" s="19" t="s">
        <v>967</v>
      </c>
      <c r="E104" s="19" t="s">
        <v>968</v>
      </c>
      <c r="F104" s="19" t="s">
        <v>969</v>
      </c>
      <c r="G104" s="19" t="s">
        <v>776</v>
      </c>
      <c r="H104" s="19" t="s">
        <v>27</v>
      </c>
      <c r="I104" s="19" t="s">
        <v>777</v>
      </c>
      <c r="J104" s="19" t="s">
        <v>777</v>
      </c>
      <c r="K104" s="19" t="s">
        <v>970</v>
      </c>
      <c r="L104" s="19" t="s">
        <v>849</v>
      </c>
      <c r="M104" s="19" t="s">
        <v>775</v>
      </c>
      <c r="N104" s="20">
        <v>42772.50509259</v>
      </c>
      <c r="O104" s="21">
        <v>2206.96</v>
      </c>
      <c r="P104" s="21">
        <v>2206.96</v>
      </c>
      <c r="Q104" s="21">
        <v>2206.96</v>
      </c>
      <c r="R104" s="22"/>
      <c r="S104" s="20">
        <v>42772.507511570002</v>
      </c>
      <c r="T104" s="20">
        <v>42769.999988420001</v>
      </c>
      <c r="U104" s="22"/>
    </row>
    <row r="105" spans="1:21" ht="15.75" thickBot="1">
      <c r="A105" s="18">
        <v>96</v>
      </c>
      <c r="B105" s="19" t="s">
        <v>965</v>
      </c>
      <c r="C105" s="19" t="s">
        <v>966</v>
      </c>
      <c r="D105" s="19" t="s">
        <v>971</v>
      </c>
      <c r="E105" s="19" t="s">
        <v>972</v>
      </c>
      <c r="F105" s="19" t="s">
        <v>973</v>
      </c>
      <c r="G105" s="19" t="s">
        <v>789</v>
      </c>
      <c r="H105" s="19" t="s">
        <v>771</v>
      </c>
      <c r="I105" s="19" t="s">
        <v>772</v>
      </c>
      <c r="J105" s="19" t="s">
        <v>772</v>
      </c>
      <c r="K105" s="19" t="s">
        <v>974</v>
      </c>
      <c r="L105" s="19" t="s">
        <v>774</v>
      </c>
      <c r="M105" s="19" t="s">
        <v>775</v>
      </c>
      <c r="N105" s="20">
        <v>42338.695740739997</v>
      </c>
      <c r="O105" s="21">
        <v>178.2</v>
      </c>
      <c r="P105" s="21">
        <v>0</v>
      </c>
      <c r="Q105" s="21">
        <v>178.2</v>
      </c>
      <c r="R105" s="21">
        <v>155.49</v>
      </c>
      <c r="S105" s="20">
        <v>42338.697361109997</v>
      </c>
      <c r="T105" s="20">
        <v>42333.999988420001</v>
      </c>
      <c r="U105" s="20">
        <v>42587.577164349997</v>
      </c>
    </row>
    <row r="106" spans="1:21" ht="15.75" thickBot="1">
      <c r="A106" s="18">
        <v>97</v>
      </c>
      <c r="B106" s="19" t="s">
        <v>965</v>
      </c>
      <c r="C106" s="19" t="s">
        <v>966</v>
      </c>
      <c r="D106" s="19" t="s">
        <v>971</v>
      </c>
      <c r="E106" s="19" t="s">
        <v>972</v>
      </c>
      <c r="F106" s="19" t="s">
        <v>973</v>
      </c>
      <c r="G106" s="19" t="s">
        <v>789</v>
      </c>
      <c r="H106" s="19" t="s">
        <v>27</v>
      </c>
      <c r="I106" s="19" t="s">
        <v>777</v>
      </c>
      <c r="J106" s="19" t="s">
        <v>777</v>
      </c>
      <c r="K106" s="19" t="s">
        <v>975</v>
      </c>
      <c r="L106" s="19" t="s">
        <v>774</v>
      </c>
      <c r="M106" s="19" t="s">
        <v>775</v>
      </c>
      <c r="N106" s="20">
        <v>42674.619965270002</v>
      </c>
      <c r="O106" s="21">
        <v>259.2</v>
      </c>
      <c r="P106" s="21">
        <v>154.29</v>
      </c>
      <c r="Q106" s="21">
        <v>259.2</v>
      </c>
      <c r="R106" s="21">
        <v>104.91</v>
      </c>
      <c r="S106" s="20">
        <v>42674.623263879999</v>
      </c>
      <c r="T106" s="20">
        <v>42671.999988420001</v>
      </c>
      <c r="U106" s="20">
        <v>42839.429340269999</v>
      </c>
    </row>
    <row r="107" spans="1:21" ht="15.75" thickBot="1">
      <c r="A107" s="18">
        <v>98</v>
      </c>
      <c r="B107" s="19" t="s">
        <v>965</v>
      </c>
      <c r="C107" s="19" t="s">
        <v>966</v>
      </c>
      <c r="D107" s="19" t="s">
        <v>976</v>
      </c>
      <c r="E107" s="19" t="s">
        <v>977</v>
      </c>
      <c r="F107" s="19" t="s">
        <v>973</v>
      </c>
      <c r="G107" s="19" t="s">
        <v>776</v>
      </c>
      <c r="H107" s="19" t="s">
        <v>771</v>
      </c>
      <c r="I107" s="19" t="s">
        <v>777</v>
      </c>
      <c r="J107" s="19" t="s">
        <v>777</v>
      </c>
      <c r="K107" s="19" t="s">
        <v>612</v>
      </c>
      <c r="L107" s="19" t="s">
        <v>849</v>
      </c>
      <c r="M107" s="19" t="s">
        <v>775</v>
      </c>
      <c r="N107" s="20">
        <v>42607.419652769997</v>
      </c>
      <c r="O107" s="21">
        <v>153.49</v>
      </c>
      <c r="P107" s="21">
        <v>71.180000000000007</v>
      </c>
      <c r="Q107" s="21">
        <v>306.98</v>
      </c>
      <c r="R107" s="21">
        <v>235.8</v>
      </c>
      <c r="S107" s="20">
        <v>42852.430879630003</v>
      </c>
      <c r="T107" s="20">
        <v>42584.999988420001</v>
      </c>
      <c r="U107" s="20">
        <v>42852.653321749996</v>
      </c>
    </row>
    <row r="108" spans="1:21" ht="15.75" thickBot="1">
      <c r="A108" s="18">
        <v>99</v>
      </c>
      <c r="B108" s="19" t="s">
        <v>978</v>
      </c>
      <c r="C108" s="22"/>
      <c r="D108" s="19" t="s">
        <v>979</v>
      </c>
      <c r="E108" s="19" t="s">
        <v>980</v>
      </c>
      <c r="F108" s="19" t="s">
        <v>981</v>
      </c>
      <c r="G108" s="19" t="s">
        <v>776</v>
      </c>
      <c r="H108" s="19" t="s">
        <v>771</v>
      </c>
      <c r="I108" s="19" t="s">
        <v>777</v>
      </c>
      <c r="J108" s="19" t="s">
        <v>777</v>
      </c>
      <c r="K108" s="19" t="s">
        <v>422</v>
      </c>
      <c r="L108" s="19" t="s">
        <v>774</v>
      </c>
      <c r="M108" s="19" t="s">
        <v>775</v>
      </c>
      <c r="N108" s="20">
        <v>42523.604652770002</v>
      </c>
      <c r="O108" s="21">
        <v>2232.36</v>
      </c>
      <c r="P108" s="21">
        <v>1232.77</v>
      </c>
      <c r="Q108" s="21">
        <v>4464.72</v>
      </c>
      <c r="R108" s="21">
        <v>3231.95</v>
      </c>
      <c r="S108" s="20">
        <v>42852.42983796</v>
      </c>
      <c r="T108" s="20">
        <v>42517.999988420001</v>
      </c>
      <c r="U108" s="20">
        <v>42852.649097219997</v>
      </c>
    </row>
    <row r="109" spans="1:21" ht="15.75" thickBot="1">
      <c r="A109" s="18">
        <v>100</v>
      </c>
      <c r="B109" s="19" t="s">
        <v>978</v>
      </c>
      <c r="C109" s="22"/>
      <c r="D109" s="19" t="s">
        <v>979</v>
      </c>
      <c r="E109" s="19" t="s">
        <v>980</v>
      </c>
      <c r="F109" s="19" t="s">
        <v>981</v>
      </c>
      <c r="G109" s="19" t="s">
        <v>776</v>
      </c>
      <c r="H109" s="19" t="s">
        <v>771</v>
      </c>
      <c r="I109" s="19" t="s">
        <v>777</v>
      </c>
      <c r="J109" s="19" t="s">
        <v>777</v>
      </c>
      <c r="K109" s="19" t="s">
        <v>427</v>
      </c>
      <c r="L109" s="19" t="s">
        <v>774</v>
      </c>
      <c r="M109" s="19" t="s">
        <v>775</v>
      </c>
      <c r="N109" s="20">
        <v>42523.60921296</v>
      </c>
      <c r="O109" s="21">
        <v>2728.44</v>
      </c>
      <c r="P109" s="21">
        <v>2000.21</v>
      </c>
      <c r="Q109" s="21">
        <v>6821.1</v>
      </c>
      <c r="R109" s="21">
        <v>5602.01</v>
      </c>
      <c r="S109" s="20">
        <v>42852.426099529999</v>
      </c>
      <c r="T109" s="20">
        <v>42517.999988420001</v>
      </c>
      <c r="U109" s="20">
        <v>42852.649085639998</v>
      </c>
    </row>
    <row r="110" spans="1:21" ht="15.75" thickBot="1">
      <c r="A110" s="18">
        <v>101</v>
      </c>
      <c r="B110" s="19" t="s">
        <v>978</v>
      </c>
      <c r="C110" s="22"/>
      <c r="D110" s="19" t="s">
        <v>979</v>
      </c>
      <c r="E110" s="19" t="s">
        <v>980</v>
      </c>
      <c r="F110" s="19" t="s">
        <v>981</v>
      </c>
      <c r="G110" s="19" t="s">
        <v>776</v>
      </c>
      <c r="H110" s="19" t="s">
        <v>771</v>
      </c>
      <c r="I110" s="19" t="s">
        <v>777</v>
      </c>
      <c r="J110" s="19" t="s">
        <v>777</v>
      </c>
      <c r="K110" s="19" t="s">
        <v>430</v>
      </c>
      <c r="L110" s="19" t="s">
        <v>774</v>
      </c>
      <c r="M110" s="19" t="s">
        <v>775</v>
      </c>
      <c r="N110" s="20">
        <v>42523.612083330001</v>
      </c>
      <c r="O110" s="21">
        <v>1488.24</v>
      </c>
      <c r="P110" s="21">
        <v>1130.32</v>
      </c>
      <c r="Q110" s="21">
        <v>2976.48</v>
      </c>
      <c r="R110" s="21">
        <v>1873.72</v>
      </c>
      <c r="S110" s="20">
        <v>42852.463379629997</v>
      </c>
      <c r="T110" s="20">
        <v>42517.999988420001</v>
      </c>
      <c r="U110" s="20">
        <v>42852.635300920003</v>
      </c>
    </row>
    <row r="111" spans="1:21" ht="15.75" thickBot="1">
      <c r="A111" s="18">
        <v>102</v>
      </c>
      <c r="B111" s="19" t="s">
        <v>978</v>
      </c>
      <c r="C111" s="22"/>
      <c r="D111" s="19" t="s">
        <v>982</v>
      </c>
      <c r="E111" s="19" t="s">
        <v>983</v>
      </c>
      <c r="F111" s="19" t="s">
        <v>981</v>
      </c>
      <c r="G111" s="19" t="s">
        <v>798</v>
      </c>
      <c r="H111" s="19" t="s">
        <v>771</v>
      </c>
      <c r="I111" s="19" t="s">
        <v>777</v>
      </c>
      <c r="J111" s="19" t="s">
        <v>777</v>
      </c>
      <c r="K111" s="19" t="s">
        <v>984</v>
      </c>
      <c r="L111" s="19" t="s">
        <v>849</v>
      </c>
      <c r="M111" s="19" t="s">
        <v>775</v>
      </c>
      <c r="N111" s="20">
        <v>42606.392546290001</v>
      </c>
      <c r="O111" s="21">
        <v>80.989999999999995</v>
      </c>
      <c r="P111" s="21">
        <v>80.989999999999995</v>
      </c>
      <c r="Q111" s="21">
        <v>80.989999999999995</v>
      </c>
      <c r="R111" s="22"/>
      <c r="S111" s="20">
        <v>42606.399189809999</v>
      </c>
      <c r="T111" s="20">
        <v>42600.999988420001</v>
      </c>
      <c r="U111" s="22"/>
    </row>
    <row r="112" spans="1:21" ht="15.75" thickBot="1">
      <c r="A112" s="18">
        <v>103</v>
      </c>
      <c r="B112" s="19" t="s">
        <v>965</v>
      </c>
      <c r="C112" s="19" t="s">
        <v>966</v>
      </c>
      <c r="D112" s="19" t="s">
        <v>985</v>
      </c>
      <c r="E112" s="19" t="s">
        <v>986</v>
      </c>
      <c r="F112" s="19" t="s">
        <v>973</v>
      </c>
      <c r="G112" s="19" t="s">
        <v>816</v>
      </c>
      <c r="H112" s="19" t="s">
        <v>27</v>
      </c>
      <c r="I112" s="19" t="s">
        <v>777</v>
      </c>
      <c r="J112" s="19" t="s">
        <v>777</v>
      </c>
      <c r="K112" s="19" t="s">
        <v>987</v>
      </c>
      <c r="L112" s="19" t="s">
        <v>774</v>
      </c>
      <c r="M112" s="19" t="s">
        <v>775</v>
      </c>
      <c r="N112" s="20">
        <v>42801.638495370004</v>
      </c>
      <c r="O112" s="21">
        <v>627.72</v>
      </c>
      <c r="P112" s="21">
        <v>627.72</v>
      </c>
      <c r="Q112" s="21">
        <v>627.72</v>
      </c>
      <c r="R112" s="22"/>
      <c r="S112" s="20">
        <v>42801.641168980001</v>
      </c>
      <c r="T112" s="20">
        <v>42801.638495370004</v>
      </c>
      <c r="U112" s="22"/>
    </row>
    <row r="113" spans="1:21" ht="15.75" thickBot="1">
      <c r="A113" s="18">
        <v>104</v>
      </c>
      <c r="B113" s="19" t="s">
        <v>988</v>
      </c>
      <c r="C113" s="22"/>
      <c r="D113" s="19" t="s">
        <v>989</v>
      </c>
      <c r="E113" s="19" t="s">
        <v>990</v>
      </c>
      <c r="F113" s="19" t="s">
        <v>991</v>
      </c>
      <c r="G113" s="19" t="s">
        <v>776</v>
      </c>
      <c r="H113" s="19" t="s">
        <v>771</v>
      </c>
      <c r="I113" s="19" t="s">
        <v>777</v>
      </c>
      <c r="J113" s="19" t="s">
        <v>777</v>
      </c>
      <c r="K113" s="19" t="s">
        <v>443</v>
      </c>
      <c r="L113" s="19" t="s">
        <v>774</v>
      </c>
      <c r="M113" s="19" t="s">
        <v>775</v>
      </c>
      <c r="N113" s="20">
        <v>42524.506712959999</v>
      </c>
      <c r="O113" s="21">
        <v>2128.48</v>
      </c>
      <c r="P113" s="21">
        <v>529.07000000000005</v>
      </c>
      <c r="Q113" s="21">
        <v>4256.96</v>
      </c>
      <c r="R113" s="21">
        <v>3727.89</v>
      </c>
      <c r="S113" s="20">
        <v>42852.420046289997</v>
      </c>
      <c r="T113" s="20">
        <v>42492.999988420001</v>
      </c>
      <c r="U113" s="20">
        <v>42852.649050920001</v>
      </c>
    </row>
    <row r="114" spans="1:21" ht="15.75" thickBot="1">
      <c r="A114" s="18">
        <v>105</v>
      </c>
      <c r="B114" s="19" t="s">
        <v>992</v>
      </c>
      <c r="C114" s="19" t="s">
        <v>993</v>
      </c>
      <c r="D114" s="19" t="s">
        <v>994</v>
      </c>
      <c r="E114" s="19" t="s">
        <v>995</v>
      </c>
      <c r="F114" s="19" t="s">
        <v>996</v>
      </c>
      <c r="G114" s="19" t="s">
        <v>776</v>
      </c>
      <c r="H114" s="19" t="s">
        <v>771</v>
      </c>
      <c r="I114" s="19" t="s">
        <v>777</v>
      </c>
      <c r="J114" s="19" t="s">
        <v>777</v>
      </c>
      <c r="K114" s="19" t="s">
        <v>997</v>
      </c>
      <c r="L114" s="19" t="s">
        <v>774</v>
      </c>
      <c r="M114" s="19" t="s">
        <v>775</v>
      </c>
      <c r="N114" s="20">
        <v>42517.443229160002</v>
      </c>
      <c r="O114" s="21">
        <v>301.32</v>
      </c>
      <c r="P114" s="21">
        <v>602.65</v>
      </c>
      <c r="Q114" s="21">
        <v>602.65</v>
      </c>
      <c r="R114" s="22"/>
      <c r="S114" s="20">
        <v>42815.390706010003</v>
      </c>
      <c r="T114" s="20">
        <v>42516.999988420001</v>
      </c>
      <c r="U114" s="22"/>
    </row>
    <row r="115" spans="1:21" ht="15.75" thickBot="1">
      <c r="A115" s="18">
        <v>106</v>
      </c>
      <c r="B115" s="19" t="s">
        <v>992</v>
      </c>
      <c r="C115" s="19" t="s">
        <v>993</v>
      </c>
      <c r="D115" s="19" t="s">
        <v>994</v>
      </c>
      <c r="E115" s="19" t="s">
        <v>995</v>
      </c>
      <c r="F115" s="19" t="s">
        <v>996</v>
      </c>
      <c r="G115" s="19" t="s">
        <v>776</v>
      </c>
      <c r="H115" s="19" t="s">
        <v>27</v>
      </c>
      <c r="I115" s="19" t="s">
        <v>777</v>
      </c>
      <c r="J115" s="19" t="s">
        <v>777</v>
      </c>
      <c r="K115" s="19" t="s">
        <v>997</v>
      </c>
      <c r="L115" s="19" t="s">
        <v>774</v>
      </c>
      <c r="M115" s="19" t="s">
        <v>775</v>
      </c>
      <c r="N115" s="20">
        <v>42517.443229160002</v>
      </c>
      <c r="O115" s="21">
        <v>602.64</v>
      </c>
      <c r="P115" s="21">
        <v>602.65</v>
      </c>
      <c r="Q115" s="21">
        <v>602.65</v>
      </c>
      <c r="R115" s="22"/>
      <c r="S115" s="20">
        <v>42815.390706010003</v>
      </c>
      <c r="T115" s="20">
        <v>42516.999988420001</v>
      </c>
      <c r="U115" s="22"/>
    </row>
    <row r="116" spans="1:21" ht="15.75" thickBot="1">
      <c r="A116" s="18">
        <v>107</v>
      </c>
      <c r="B116" s="19" t="s">
        <v>992</v>
      </c>
      <c r="C116" s="19" t="s">
        <v>993</v>
      </c>
      <c r="D116" s="19" t="s">
        <v>994</v>
      </c>
      <c r="E116" s="19" t="s">
        <v>995</v>
      </c>
      <c r="F116" s="19" t="s">
        <v>996</v>
      </c>
      <c r="G116" s="19" t="s">
        <v>795</v>
      </c>
      <c r="H116" s="19" t="s">
        <v>771</v>
      </c>
      <c r="I116" s="19" t="s">
        <v>772</v>
      </c>
      <c r="J116" s="19" t="s">
        <v>772</v>
      </c>
      <c r="K116" s="19" t="s">
        <v>998</v>
      </c>
      <c r="L116" s="19" t="s">
        <v>774</v>
      </c>
      <c r="M116" s="19" t="s">
        <v>775</v>
      </c>
      <c r="N116" s="20">
        <v>42528.490543979999</v>
      </c>
      <c r="O116" s="21">
        <v>288</v>
      </c>
      <c r="P116" s="21">
        <v>0</v>
      </c>
      <c r="Q116" s="21">
        <v>288</v>
      </c>
      <c r="R116" s="21">
        <v>287.60000000000002</v>
      </c>
      <c r="S116" s="20">
        <v>42528.491666659997</v>
      </c>
      <c r="T116" s="20">
        <v>42515.999988420001</v>
      </c>
      <c r="U116" s="20">
        <v>42572.64965277</v>
      </c>
    </row>
    <row r="117" spans="1:21" ht="15.75" thickBot="1">
      <c r="A117" s="18">
        <v>108</v>
      </c>
      <c r="B117" s="19" t="s">
        <v>992</v>
      </c>
      <c r="C117" s="19" t="s">
        <v>993</v>
      </c>
      <c r="D117" s="19" t="s">
        <v>999</v>
      </c>
      <c r="E117" s="19" t="s">
        <v>1000</v>
      </c>
      <c r="F117" s="19" t="s">
        <v>1001</v>
      </c>
      <c r="G117" s="19" t="s">
        <v>776</v>
      </c>
      <c r="H117" s="19" t="s">
        <v>27</v>
      </c>
      <c r="I117" s="19" t="s">
        <v>777</v>
      </c>
      <c r="J117" s="19" t="s">
        <v>777</v>
      </c>
      <c r="K117" s="19" t="s">
        <v>1002</v>
      </c>
      <c r="L117" s="19" t="s">
        <v>849</v>
      </c>
      <c r="M117" s="19" t="s">
        <v>775</v>
      </c>
      <c r="N117" s="20">
        <v>42641.506678240003</v>
      </c>
      <c r="O117" s="21">
        <v>1710.76</v>
      </c>
      <c r="P117" s="21">
        <v>1710.76</v>
      </c>
      <c r="Q117" s="21">
        <v>1710.76</v>
      </c>
      <c r="R117" s="22"/>
      <c r="S117" s="20">
        <v>42641.508553239997</v>
      </c>
      <c r="T117" s="20">
        <v>42644</v>
      </c>
      <c r="U117" s="22"/>
    </row>
    <row r="118" spans="1:21" ht="15.75" thickBot="1">
      <c r="A118" s="18">
        <v>109</v>
      </c>
      <c r="B118" s="19" t="s">
        <v>881</v>
      </c>
      <c r="C118" s="19" t="s">
        <v>882</v>
      </c>
      <c r="D118" s="19" t="s">
        <v>1003</v>
      </c>
      <c r="E118" s="19" t="s">
        <v>1004</v>
      </c>
      <c r="F118" s="19" t="s">
        <v>1005</v>
      </c>
      <c r="G118" s="19" t="s">
        <v>776</v>
      </c>
      <c r="H118" s="19" t="s">
        <v>771</v>
      </c>
      <c r="I118" s="19" t="s">
        <v>777</v>
      </c>
      <c r="J118" s="19" t="s">
        <v>777</v>
      </c>
      <c r="K118" s="19" t="s">
        <v>494</v>
      </c>
      <c r="L118" s="19" t="s">
        <v>849</v>
      </c>
      <c r="M118" s="19" t="s">
        <v>775</v>
      </c>
      <c r="N118" s="20">
        <v>42529.5930324</v>
      </c>
      <c r="O118" s="21">
        <v>825.5</v>
      </c>
      <c r="P118" s="21">
        <v>77.94</v>
      </c>
      <c r="Q118" s="21">
        <v>1651</v>
      </c>
      <c r="R118" s="21">
        <v>1573.06</v>
      </c>
      <c r="S118" s="20">
        <v>42852.445914349999</v>
      </c>
      <c r="T118" s="20">
        <v>42529.5930324</v>
      </c>
      <c r="U118" s="20">
        <v>42852.640879630002</v>
      </c>
    </row>
    <row r="119" spans="1:21" ht="15.75" thickBot="1">
      <c r="A119" s="18">
        <v>110</v>
      </c>
      <c r="B119" s="19" t="s">
        <v>992</v>
      </c>
      <c r="C119" s="19" t="s">
        <v>993</v>
      </c>
      <c r="D119" s="19" t="s">
        <v>1006</v>
      </c>
      <c r="E119" s="19" t="s">
        <v>1007</v>
      </c>
      <c r="F119" s="19" t="s">
        <v>996</v>
      </c>
      <c r="G119" s="19" t="s">
        <v>816</v>
      </c>
      <c r="H119" s="19" t="s">
        <v>771</v>
      </c>
      <c r="I119" s="19" t="s">
        <v>777</v>
      </c>
      <c r="J119" s="19" t="s">
        <v>777</v>
      </c>
      <c r="K119" s="19" t="s">
        <v>553</v>
      </c>
      <c r="L119" s="19" t="s">
        <v>774</v>
      </c>
      <c r="M119" s="19" t="s">
        <v>775</v>
      </c>
      <c r="N119" s="20">
        <v>42538.591527769997</v>
      </c>
      <c r="O119" s="21">
        <v>1612.08</v>
      </c>
      <c r="P119" s="21">
        <v>1026.71</v>
      </c>
      <c r="Q119" s="21">
        <v>3224.16</v>
      </c>
      <c r="R119" s="21">
        <v>2197.4499999999998</v>
      </c>
      <c r="S119" s="20">
        <v>42852.44274305</v>
      </c>
      <c r="T119" s="20">
        <v>42536.999988420001</v>
      </c>
      <c r="U119" s="20">
        <v>42852.676979160002</v>
      </c>
    </row>
    <row r="120" spans="1:21" ht="15.75" thickBot="1">
      <c r="A120" s="18">
        <v>111</v>
      </c>
      <c r="B120" s="19" t="s">
        <v>992</v>
      </c>
      <c r="C120" s="19" t="s">
        <v>993</v>
      </c>
      <c r="D120" s="19" t="s">
        <v>1008</v>
      </c>
      <c r="E120" s="19" t="s">
        <v>1009</v>
      </c>
      <c r="F120" s="19" t="s">
        <v>996</v>
      </c>
      <c r="G120" s="19" t="s">
        <v>776</v>
      </c>
      <c r="H120" s="19" t="s">
        <v>771</v>
      </c>
      <c r="I120" s="19" t="s">
        <v>777</v>
      </c>
      <c r="J120" s="19" t="s">
        <v>772</v>
      </c>
      <c r="K120" s="19" t="s">
        <v>997</v>
      </c>
      <c r="L120" s="19" t="s">
        <v>774</v>
      </c>
      <c r="M120" s="19" t="s">
        <v>775</v>
      </c>
      <c r="N120" s="20">
        <v>42517.443229160002</v>
      </c>
      <c r="O120" s="21">
        <v>90.4</v>
      </c>
      <c r="P120" s="21">
        <v>602.65</v>
      </c>
      <c r="Q120" s="21">
        <v>602.65</v>
      </c>
      <c r="R120" s="22"/>
      <c r="S120" s="20">
        <v>42815.390706010003</v>
      </c>
      <c r="T120" s="20">
        <v>42516.999988420001</v>
      </c>
      <c r="U120" s="22"/>
    </row>
    <row r="121" spans="1:21" ht="15.75" thickBot="1">
      <c r="A121" s="18">
        <v>112</v>
      </c>
      <c r="B121" s="19" t="s">
        <v>992</v>
      </c>
      <c r="C121" s="19" t="s">
        <v>993</v>
      </c>
      <c r="D121" s="19" t="s">
        <v>1008</v>
      </c>
      <c r="E121" s="19" t="s">
        <v>1009</v>
      </c>
      <c r="F121" s="19" t="s">
        <v>996</v>
      </c>
      <c r="G121" s="19" t="s">
        <v>776</v>
      </c>
      <c r="H121" s="19" t="s">
        <v>27</v>
      </c>
      <c r="I121" s="19" t="s">
        <v>777</v>
      </c>
      <c r="J121" s="19" t="s">
        <v>777</v>
      </c>
      <c r="K121" s="19" t="s">
        <v>997</v>
      </c>
      <c r="L121" s="19" t="s">
        <v>774</v>
      </c>
      <c r="M121" s="19" t="s">
        <v>775</v>
      </c>
      <c r="N121" s="20">
        <v>42517.443229160002</v>
      </c>
      <c r="O121" s="21">
        <v>180.8</v>
      </c>
      <c r="P121" s="21">
        <v>602.65</v>
      </c>
      <c r="Q121" s="21">
        <v>602.65</v>
      </c>
      <c r="R121" s="22"/>
      <c r="S121" s="20">
        <v>42815.390706010003</v>
      </c>
      <c r="T121" s="20">
        <v>42516.999988420001</v>
      </c>
      <c r="U121" s="22"/>
    </row>
    <row r="122" spans="1:21" ht="15.75" thickBot="1">
      <c r="A122" s="18">
        <v>113</v>
      </c>
      <c r="B122" s="19" t="s">
        <v>992</v>
      </c>
      <c r="C122" s="19" t="s">
        <v>993</v>
      </c>
      <c r="D122" s="19" t="s">
        <v>1010</v>
      </c>
      <c r="E122" s="19" t="s">
        <v>1011</v>
      </c>
      <c r="F122" s="19" t="s">
        <v>1012</v>
      </c>
      <c r="G122" s="19" t="s">
        <v>816</v>
      </c>
      <c r="H122" s="19" t="s">
        <v>27</v>
      </c>
      <c r="I122" s="19" t="s">
        <v>777</v>
      </c>
      <c r="J122" s="19" t="s">
        <v>777</v>
      </c>
      <c r="K122" s="19" t="s">
        <v>664</v>
      </c>
      <c r="L122" s="19" t="s">
        <v>774</v>
      </c>
      <c r="M122" s="19" t="s">
        <v>775</v>
      </c>
      <c r="N122" s="20">
        <v>42660.528796289997</v>
      </c>
      <c r="O122" s="21">
        <v>1981.8</v>
      </c>
      <c r="P122" s="21">
        <v>1963.4</v>
      </c>
      <c r="Q122" s="21">
        <v>3963.6</v>
      </c>
      <c r="R122" s="21">
        <v>2000.2</v>
      </c>
      <c r="S122" s="20">
        <v>42852.472083330002</v>
      </c>
      <c r="T122" s="20">
        <v>42649.999988420001</v>
      </c>
      <c r="U122" s="20">
        <v>42852.679780090002</v>
      </c>
    </row>
    <row r="123" spans="1:21" ht="15.75" thickBot="1">
      <c r="A123" s="18">
        <v>114</v>
      </c>
      <c r="B123" s="19" t="s">
        <v>907</v>
      </c>
      <c r="C123" s="19" t="s">
        <v>908</v>
      </c>
      <c r="D123" s="19" t="s">
        <v>1013</v>
      </c>
      <c r="E123" s="19" t="s">
        <v>1014</v>
      </c>
      <c r="F123" s="19" t="s">
        <v>1015</v>
      </c>
      <c r="G123" s="19" t="s">
        <v>789</v>
      </c>
      <c r="H123" s="19" t="s">
        <v>845</v>
      </c>
      <c r="I123" s="19" t="s">
        <v>772</v>
      </c>
      <c r="J123" s="19" t="s">
        <v>772</v>
      </c>
      <c r="K123" s="19" t="s">
        <v>208</v>
      </c>
      <c r="L123" s="19" t="s">
        <v>774</v>
      </c>
      <c r="M123" s="19" t="s">
        <v>775</v>
      </c>
      <c r="N123" s="20">
        <v>42270.521724530001</v>
      </c>
      <c r="O123" s="21">
        <v>209.04</v>
      </c>
      <c r="P123" s="21">
        <v>0</v>
      </c>
      <c r="Q123" s="21">
        <v>754.85</v>
      </c>
      <c r="R123" s="21">
        <v>788.67</v>
      </c>
      <c r="S123" s="20">
        <v>42852.508414349999</v>
      </c>
      <c r="T123" s="20">
        <v>42265.999988420001</v>
      </c>
      <c r="U123" s="20">
        <v>42852.60061342</v>
      </c>
    </row>
    <row r="124" spans="1:21" ht="15.75" thickBot="1">
      <c r="A124" s="18">
        <v>115</v>
      </c>
      <c r="B124" s="19" t="s">
        <v>907</v>
      </c>
      <c r="C124" s="19" t="s">
        <v>908</v>
      </c>
      <c r="D124" s="19" t="s">
        <v>1013</v>
      </c>
      <c r="E124" s="19" t="s">
        <v>1014</v>
      </c>
      <c r="F124" s="19" t="s">
        <v>1015</v>
      </c>
      <c r="G124" s="19" t="s">
        <v>789</v>
      </c>
      <c r="H124" s="19" t="s">
        <v>27</v>
      </c>
      <c r="I124" s="19" t="s">
        <v>772</v>
      </c>
      <c r="J124" s="19" t="s">
        <v>772</v>
      </c>
      <c r="K124" s="19" t="s">
        <v>208</v>
      </c>
      <c r="L124" s="19" t="s">
        <v>774</v>
      </c>
      <c r="M124" s="19" t="s">
        <v>775</v>
      </c>
      <c r="N124" s="20">
        <v>42270.521724530001</v>
      </c>
      <c r="O124" s="21">
        <v>754.85</v>
      </c>
      <c r="P124" s="21">
        <v>0</v>
      </c>
      <c r="Q124" s="21">
        <v>754.85</v>
      </c>
      <c r="R124" s="21">
        <v>788.67</v>
      </c>
      <c r="S124" s="20">
        <v>42852.508414349999</v>
      </c>
      <c r="T124" s="20">
        <v>42265.999988420001</v>
      </c>
      <c r="U124" s="20">
        <v>42852.60061342</v>
      </c>
    </row>
    <row r="125" spans="1:21" ht="15.75" thickBot="1">
      <c r="A125" s="18">
        <v>116</v>
      </c>
      <c r="B125" s="19" t="s">
        <v>907</v>
      </c>
      <c r="C125" s="19" t="s">
        <v>908</v>
      </c>
      <c r="D125" s="19" t="s">
        <v>1016</v>
      </c>
      <c r="E125" s="19" t="s">
        <v>1017</v>
      </c>
      <c r="F125" s="19" t="s">
        <v>1018</v>
      </c>
      <c r="G125" s="19" t="s">
        <v>1019</v>
      </c>
      <c r="H125" s="19" t="s">
        <v>27</v>
      </c>
      <c r="I125" s="19" t="s">
        <v>772</v>
      </c>
      <c r="J125" s="19" t="s">
        <v>772</v>
      </c>
      <c r="K125" s="19" t="s">
        <v>1020</v>
      </c>
      <c r="L125" s="19" t="s">
        <v>774</v>
      </c>
      <c r="M125" s="19" t="s">
        <v>775</v>
      </c>
      <c r="N125" s="20">
        <v>42719.393564810001</v>
      </c>
      <c r="O125" s="21">
        <v>251.27</v>
      </c>
      <c r="P125" s="21">
        <v>0</v>
      </c>
      <c r="Q125" s="21">
        <v>251.27</v>
      </c>
      <c r="R125" s="21">
        <v>251.27</v>
      </c>
      <c r="S125" s="20">
        <v>42719.394270830002</v>
      </c>
      <c r="T125" s="20">
        <v>42718.999988420001</v>
      </c>
      <c r="U125" s="20">
        <v>42719.394837959997</v>
      </c>
    </row>
    <row r="126" spans="1:21" ht="15.75" thickBot="1">
      <c r="A126" s="18">
        <v>117</v>
      </c>
      <c r="B126" s="19" t="s">
        <v>907</v>
      </c>
      <c r="C126" s="19" t="s">
        <v>908</v>
      </c>
      <c r="D126" s="19" t="s">
        <v>1016</v>
      </c>
      <c r="E126" s="19" t="s">
        <v>1017</v>
      </c>
      <c r="F126" s="19" t="s">
        <v>1018</v>
      </c>
      <c r="G126" s="19" t="s">
        <v>1019</v>
      </c>
      <c r="H126" s="19" t="s">
        <v>27</v>
      </c>
      <c r="I126" s="19" t="s">
        <v>772</v>
      </c>
      <c r="J126" s="19" t="s">
        <v>772</v>
      </c>
      <c r="K126" s="19" t="s">
        <v>1021</v>
      </c>
      <c r="L126" s="19" t="s">
        <v>774</v>
      </c>
      <c r="M126" s="19" t="s">
        <v>775</v>
      </c>
      <c r="N126" s="20">
        <v>42719.393923609998</v>
      </c>
      <c r="O126" s="21">
        <v>275.36</v>
      </c>
      <c r="P126" s="21">
        <v>0</v>
      </c>
      <c r="Q126" s="21">
        <v>275.36</v>
      </c>
      <c r="R126" s="21">
        <v>275.36</v>
      </c>
      <c r="S126" s="20">
        <v>42719.394270830002</v>
      </c>
      <c r="T126" s="20">
        <v>42718.999988420001</v>
      </c>
      <c r="U126" s="20">
        <v>42719.394791660001</v>
      </c>
    </row>
    <row r="127" spans="1:21" ht="15.75" thickBot="1">
      <c r="A127" s="18">
        <v>118</v>
      </c>
      <c r="B127" s="19" t="s">
        <v>907</v>
      </c>
      <c r="C127" s="19" t="s">
        <v>908</v>
      </c>
      <c r="D127" s="19" t="s">
        <v>1016</v>
      </c>
      <c r="E127" s="19" t="s">
        <v>1017</v>
      </c>
      <c r="F127" s="19" t="s">
        <v>1018</v>
      </c>
      <c r="G127" s="19" t="s">
        <v>1019</v>
      </c>
      <c r="H127" s="19" t="s">
        <v>27</v>
      </c>
      <c r="I127" s="19" t="s">
        <v>777</v>
      </c>
      <c r="J127" s="19" t="s">
        <v>777</v>
      </c>
      <c r="K127" s="19" t="s">
        <v>1022</v>
      </c>
      <c r="L127" s="19" t="s">
        <v>774</v>
      </c>
      <c r="M127" s="19" t="s">
        <v>775</v>
      </c>
      <c r="N127" s="20">
        <v>42739.469953699998</v>
      </c>
      <c r="O127" s="21">
        <v>2700</v>
      </c>
      <c r="P127" s="21">
        <v>1397.06</v>
      </c>
      <c r="Q127" s="21">
        <v>2700</v>
      </c>
      <c r="R127" s="21">
        <v>1302.94</v>
      </c>
      <c r="S127" s="20">
        <v>42739.470300920002</v>
      </c>
      <c r="T127" s="20">
        <v>42724.999988420001</v>
      </c>
      <c r="U127" s="20">
        <v>42809.54903935</v>
      </c>
    </row>
    <row r="128" spans="1:21" ht="15.75" thickBot="1">
      <c r="A128" s="18">
        <v>119</v>
      </c>
      <c r="B128" s="19" t="s">
        <v>907</v>
      </c>
      <c r="C128" s="19" t="s">
        <v>908</v>
      </c>
      <c r="D128" s="19" t="s">
        <v>1023</v>
      </c>
      <c r="E128" s="19" t="s">
        <v>1024</v>
      </c>
      <c r="F128" s="19" t="s">
        <v>1015</v>
      </c>
      <c r="G128" s="19" t="s">
        <v>816</v>
      </c>
      <c r="H128" s="19" t="s">
        <v>27</v>
      </c>
      <c r="I128" s="19" t="s">
        <v>777</v>
      </c>
      <c r="J128" s="19" t="s">
        <v>777</v>
      </c>
      <c r="K128" s="19" t="s">
        <v>1025</v>
      </c>
      <c r="L128" s="19" t="s">
        <v>774</v>
      </c>
      <c r="M128" s="19" t="s">
        <v>775</v>
      </c>
      <c r="N128" s="20">
        <v>42810.584699070001</v>
      </c>
      <c r="O128" s="21">
        <v>1380.96</v>
      </c>
      <c r="P128" s="21">
        <v>2761.92</v>
      </c>
      <c r="Q128" s="21">
        <v>2761.92</v>
      </c>
      <c r="R128" s="22"/>
      <c r="S128" s="20">
        <v>42810.585393510002</v>
      </c>
      <c r="T128" s="20">
        <v>42801.999988420001</v>
      </c>
      <c r="U128" s="22"/>
    </row>
    <row r="129" spans="1:21" ht="15.75" thickBot="1">
      <c r="A129" s="18">
        <v>120</v>
      </c>
      <c r="B129" s="19" t="s">
        <v>907</v>
      </c>
      <c r="C129" s="19" t="s">
        <v>908</v>
      </c>
      <c r="D129" s="19" t="s">
        <v>1026</v>
      </c>
      <c r="E129" s="19" t="s">
        <v>1027</v>
      </c>
      <c r="F129" s="19" t="s">
        <v>1018</v>
      </c>
      <c r="G129" s="19" t="s">
        <v>816</v>
      </c>
      <c r="H129" s="19" t="s">
        <v>27</v>
      </c>
      <c r="I129" s="19" t="s">
        <v>777</v>
      </c>
      <c r="J129" s="19" t="s">
        <v>777</v>
      </c>
      <c r="K129" s="19" t="s">
        <v>563</v>
      </c>
      <c r="L129" s="19" t="s">
        <v>774</v>
      </c>
      <c r="M129" s="19" t="s">
        <v>775</v>
      </c>
      <c r="N129" s="20">
        <v>42544.403877309996</v>
      </c>
      <c r="O129" s="21">
        <v>3269.83</v>
      </c>
      <c r="P129" s="21">
        <v>1841.85</v>
      </c>
      <c r="Q129" s="21">
        <v>3840</v>
      </c>
      <c r="R129" s="21">
        <v>2010.17</v>
      </c>
      <c r="S129" s="20">
        <v>42857.397928240003</v>
      </c>
      <c r="T129" s="20">
        <v>42535.999988420001</v>
      </c>
      <c r="U129" s="20">
        <v>42852.646446749997</v>
      </c>
    </row>
    <row r="130" spans="1:21" ht="15.75" thickBot="1">
      <c r="A130" s="18">
        <v>121</v>
      </c>
      <c r="B130" s="19" t="s">
        <v>901</v>
      </c>
      <c r="C130" s="19" t="s">
        <v>902</v>
      </c>
      <c r="D130" s="19" t="s">
        <v>1028</v>
      </c>
      <c r="E130" s="19" t="s">
        <v>1029</v>
      </c>
      <c r="F130" s="19" t="s">
        <v>1015</v>
      </c>
      <c r="G130" s="19" t="s">
        <v>776</v>
      </c>
      <c r="H130" s="19" t="s">
        <v>27</v>
      </c>
      <c r="I130" s="19" t="s">
        <v>777</v>
      </c>
      <c r="J130" s="19" t="s">
        <v>777</v>
      </c>
      <c r="K130" s="19" t="s">
        <v>1030</v>
      </c>
      <c r="L130" s="19" t="s">
        <v>774</v>
      </c>
      <c r="M130" s="19" t="s">
        <v>775</v>
      </c>
      <c r="N130" s="20">
        <v>42766.602349530003</v>
      </c>
      <c r="O130" s="21">
        <v>270.39999999999998</v>
      </c>
      <c r="P130" s="21">
        <v>270.39999999999998</v>
      </c>
      <c r="Q130" s="21">
        <v>270.39999999999998</v>
      </c>
      <c r="R130" s="22"/>
      <c r="S130" s="20">
        <v>42766.605497680001</v>
      </c>
      <c r="T130" s="20">
        <v>42762.999988420001</v>
      </c>
      <c r="U130" s="22"/>
    </row>
    <row r="131" spans="1:21" ht="15.75" thickBot="1">
      <c r="A131" s="18">
        <v>122</v>
      </c>
      <c r="B131" s="19" t="s">
        <v>1031</v>
      </c>
      <c r="C131" s="19" t="s">
        <v>1032</v>
      </c>
      <c r="D131" s="19" t="s">
        <v>1033</v>
      </c>
      <c r="E131" s="19" t="s">
        <v>1034</v>
      </c>
      <c r="F131" s="19" t="s">
        <v>1035</v>
      </c>
      <c r="G131" s="19" t="s">
        <v>776</v>
      </c>
      <c r="H131" s="19" t="s">
        <v>771</v>
      </c>
      <c r="I131" s="19" t="s">
        <v>777</v>
      </c>
      <c r="J131" s="19" t="s">
        <v>777</v>
      </c>
      <c r="K131" s="19" t="s">
        <v>280</v>
      </c>
      <c r="L131" s="19" t="s">
        <v>774</v>
      </c>
      <c r="M131" s="19" t="s">
        <v>775</v>
      </c>
      <c r="N131" s="20">
        <v>42297.66824074</v>
      </c>
      <c r="O131" s="21">
        <v>1014</v>
      </c>
      <c r="P131" s="21">
        <v>989.82</v>
      </c>
      <c r="Q131" s="21">
        <v>1014</v>
      </c>
      <c r="R131" s="21">
        <v>24.18</v>
      </c>
      <c r="S131" s="20">
        <v>42297.670624999999</v>
      </c>
      <c r="T131" s="20">
        <v>42292.999988420001</v>
      </c>
      <c r="U131" s="20">
        <v>42852.611689810001</v>
      </c>
    </row>
    <row r="132" spans="1:21" ht="15.75" thickBot="1">
      <c r="A132" s="18">
        <v>123</v>
      </c>
      <c r="B132" s="19" t="s">
        <v>1031</v>
      </c>
      <c r="C132" s="19" t="s">
        <v>1032</v>
      </c>
      <c r="D132" s="19" t="s">
        <v>1033</v>
      </c>
      <c r="E132" s="19" t="s">
        <v>1034</v>
      </c>
      <c r="F132" s="19" t="s">
        <v>1035</v>
      </c>
      <c r="G132" s="19" t="s">
        <v>795</v>
      </c>
      <c r="H132" s="19" t="s">
        <v>771</v>
      </c>
      <c r="I132" s="19" t="s">
        <v>777</v>
      </c>
      <c r="J132" s="19" t="s">
        <v>777</v>
      </c>
      <c r="K132" s="19" t="s">
        <v>370</v>
      </c>
      <c r="L132" s="19" t="s">
        <v>774</v>
      </c>
      <c r="M132" s="19" t="s">
        <v>775</v>
      </c>
      <c r="N132" s="20">
        <v>42515.708425919998</v>
      </c>
      <c r="O132" s="21">
        <v>3960.96</v>
      </c>
      <c r="P132" s="21">
        <v>2827.78</v>
      </c>
      <c r="Q132" s="21">
        <v>3960.96</v>
      </c>
      <c r="R132" s="21">
        <v>1133.18</v>
      </c>
      <c r="S132" s="20">
        <v>42515.71</v>
      </c>
      <c r="T132" s="20">
        <v>42515.708425919998</v>
      </c>
      <c r="U132" s="20">
        <v>42852.628368049998</v>
      </c>
    </row>
    <row r="133" spans="1:21" ht="15.75" thickBot="1">
      <c r="A133" s="18">
        <v>124</v>
      </c>
      <c r="B133" s="19" t="s">
        <v>1031</v>
      </c>
      <c r="C133" s="19" t="s">
        <v>1032</v>
      </c>
      <c r="D133" s="19" t="s">
        <v>1036</v>
      </c>
      <c r="E133" s="19" t="s">
        <v>1037</v>
      </c>
      <c r="F133" s="19" t="s">
        <v>1038</v>
      </c>
      <c r="G133" s="19" t="s">
        <v>1039</v>
      </c>
      <c r="H133" s="19" t="s">
        <v>771</v>
      </c>
      <c r="I133" s="19" t="s">
        <v>772</v>
      </c>
      <c r="J133" s="19" t="s">
        <v>772</v>
      </c>
      <c r="K133" s="19" t="s">
        <v>373</v>
      </c>
      <c r="L133" s="19" t="s">
        <v>774</v>
      </c>
      <c r="M133" s="19" t="s">
        <v>775</v>
      </c>
      <c r="N133" s="20">
        <v>42516.496597220001</v>
      </c>
      <c r="O133" s="21">
        <v>4257.58</v>
      </c>
      <c r="P133" s="21">
        <v>0</v>
      </c>
      <c r="Q133" s="21">
        <v>4257.58</v>
      </c>
      <c r="R133" s="21">
        <v>1475.58</v>
      </c>
      <c r="S133" s="20">
        <v>42516.500254630002</v>
      </c>
      <c r="T133" s="20">
        <v>42514.999988420001</v>
      </c>
      <c r="U133" s="20">
        <v>42852.628449069998</v>
      </c>
    </row>
    <row r="134" spans="1:21" ht="15.75" thickBot="1">
      <c r="A134" s="18">
        <v>125</v>
      </c>
      <c r="B134" s="19" t="s">
        <v>1031</v>
      </c>
      <c r="C134" s="19" t="s">
        <v>1032</v>
      </c>
      <c r="D134" s="19" t="s">
        <v>1036</v>
      </c>
      <c r="E134" s="19" t="s">
        <v>1037</v>
      </c>
      <c r="F134" s="19" t="s">
        <v>1038</v>
      </c>
      <c r="G134" s="19" t="s">
        <v>776</v>
      </c>
      <c r="H134" s="19" t="s">
        <v>27</v>
      </c>
      <c r="I134" s="19" t="s">
        <v>777</v>
      </c>
      <c r="J134" s="19" t="s">
        <v>777</v>
      </c>
      <c r="K134" s="19" t="s">
        <v>655</v>
      </c>
      <c r="L134" s="19" t="s">
        <v>774</v>
      </c>
      <c r="M134" s="19" t="s">
        <v>775</v>
      </c>
      <c r="N134" s="20">
        <v>42656.698217589998</v>
      </c>
      <c r="O134" s="21">
        <v>507</v>
      </c>
      <c r="P134" s="21">
        <v>269.19</v>
      </c>
      <c r="Q134" s="21">
        <v>507</v>
      </c>
      <c r="R134" s="21">
        <v>237.81</v>
      </c>
      <c r="S134" s="20">
        <v>42656.701018510001</v>
      </c>
      <c r="T134" s="20">
        <v>42656.698217589998</v>
      </c>
      <c r="U134" s="20">
        <v>42852.661666660002</v>
      </c>
    </row>
    <row r="135" spans="1:21" ht="15.75" thickBot="1">
      <c r="A135" s="18">
        <v>126</v>
      </c>
      <c r="B135" s="19" t="s">
        <v>1031</v>
      </c>
      <c r="C135" s="19" t="s">
        <v>1032</v>
      </c>
      <c r="D135" s="19" t="s">
        <v>1040</v>
      </c>
      <c r="E135" s="19" t="s">
        <v>1041</v>
      </c>
      <c r="F135" s="19" t="s">
        <v>1038</v>
      </c>
      <c r="G135" s="19" t="s">
        <v>816</v>
      </c>
      <c r="H135" s="19" t="s">
        <v>27</v>
      </c>
      <c r="I135" s="19" t="s">
        <v>777</v>
      </c>
      <c r="J135" s="19" t="s">
        <v>777</v>
      </c>
      <c r="K135" s="19" t="s">
        <v>674</v>
      </c>
      <c r="L135" s="19" t="s">
        <v>774</v>
      </c>
      <c r="M135" s="19" t="s">
        <v>775</v>
      </c>
      <c r="N135" s="20">
        <v>42660.539664349999</v>
      </c>
      <c r="O135" s="21">
        <v>2301</v>
      </c>
      <c r="P135" s="21">
        <v>1877.9</v>
      </c>
      <c r="Q135" s="21">
        <v>4602</v>
      </c>
      <c r="R135" s="21">
        <v>2724.1</v>
      </c>
      <c r="S135" s="20">
        <v>42852.421111110001</v>
      </c>
      <c r="T135" s="20">
        <v>42657.999988420001</v>
      </c>
      <c r="U135" s="20">
        <v>42852.679791659997</v>
      </c>
    </row>
    <row r="136" spans="1:21" ht="15.75" thickBot="1">
      <c r="A136" s="18">
        <v>127</v>
      </c>
      <c r="B136" s="19" t="s">
        <v>1031</v>
      </c>
      <c r="C136" s="19" t="s">
        <v>1032</v>
      </c>
      <c r="D136" s="19" t="s">
        <v>1042</v>
      </c>
      <c r="E136" s="19" t="s">
        <v>1043</v>
      </c>
      <c r="F136" s="19" t="s">
        <v>1038</v>
      </c>
      <c r="G136" s="19" t="s">
        <v>816</v>
      </c>
      <c r="H136" s="19" t="s">
        <v>27</v>
      </c>
      <c r="I136" s="19" t="s">
        <v>777</v>
      </c>
      <c r="J136" s="19" t="s">
        <v>777</v>
      </c>
      <c r="K136" s="19" t="s">
        <v>670</v>
      </c>
      <c r="L136" s="19" t="s">
        <v>774</v>
      </c>
      <c r="M136" s="19" t="s">
        <v>775</v>
      </c>
      <c r="N136" s="20">
        <v>42660.535023140001</v>
      </c>
      <c r="O136" s="21">
        <v>507</v>
      </c>
      <c r="P136" s="21">
        <v>318.11</v>
      </c>
      <c r="Q136" s="21">
        <v>507</v>
      </c>
      <c r="R136" s="21">
        <v>188.89</v>
      </c>
      <c r="S136" s="20">
        <v>42660.536053240001</v>
      </c>
      <c r="T136" s="20">
        <v>42657.999988420001</v>
      </c>
      <c r="U136" s="20">
        <v>42852.665902770001</v>
      </c>
    </row>
    <row r="137" spans="1:21" ht="15.75" thickBot="1">
      <c r="A137" s="18">
        <v>128</v>
      </c>
      <c r="B137" s="19" t="s">
        <v>1031</v>
      </c>
      <c r="C137" s="19" t="s">
        <v>1032</v>
      </c>
      <c r="D137" s="19" t="s">
        <v>1044</v>
      </c>
      <c r="E137" s="19" t="s">
        <v>1045</v>
      </c>
      <c r="F137" s="19" t="s">
        <v>1046</v>
      </c>
      <c r="G137" s="19" t="s">
        <v>776</v>
      </c>
      <c r="H137" s="19" t="s">
        <v>771</v>
      </c>
      <c r="I137" s="19" t="s">
        <v>777</v>
      </c>
      <c r="J137" s="19" t="s">
        <v>777</v>
      </c>
      <c r="K137" s="19" t="s">
        <v>384</v>
      </c>
      <c r="L137" s="19" t="s">
        <v>774</v>
      </c>
      <c r="M137" s="19" t="s">
        <v>775</v>
      </c>
      <c r="N137" s="20">
        <v>42517.378888879997</v>
      </c>
      <c r="O137" s="21">
        <v>3886</v>
      </c>
      <c r="P137" s="21">
        <v>554.79</v>
      </c>
      <c r="Q137" s="21">
        <v>3886</v>
      </c>
      <c r="R137" s="21">
        <v>3331.21</v>
      </c>
      <c r="S137" s="20">
        <v>42517.381643510002</v>
      </c>
      <c r="T137" s="20">
        <v>42513.999988420001</v>
      </c>
      <c r="U137" s="20">
        <v>42852.632476849998</v>
      </c>
    </row>
    <row r="138" spans="1:21" ht="15.75" thickBot="1">
      <c r="A138" s="18">
        <v>129</v>
      </c>
      <c r="B138" s="19" t="s">
        <v>1031</v>
      </c>
      <c r="C138" s="19" t="s">
        <v>1032</v>
      </c>
      <c r="D138" s="19" t="s">
        <v>1044</v>
      </c>
      <c r="E138" s="19" t="s">
        <v>1045</v>
      </c>
      <c r="F138" s="19" t="s">
        <v>1046</v>
      </c>
      <c r="G138" s="19" t="s">
        <v>798</v>
      </c>
      <c r="H138" s="19" t="s">
        <v>27</v>
      </c>
      <c r="I138" s="19" t="s">
        <v>777</v>
      </c>
      <c r="J138" s="19" t="s">
        <v>777</v>
      </c>
      <c r="K138" s="19" t="s">
        <v>1047</v>
      </c>
      <c r="L138" s="19" t="s">
        <v>774</v>
      </c>
      <c r="M138" s="19" t="s">
        <v>775</v>
      </c>
      <c r="N138" s="20">
        <v>42860.478379630003</v>
      </c>
      <c r="O138" s="21">
        <v>1788</v>
      </c>
      <c r="P138" s="21">
        <v>1788</v>
      </c>
      <c r="Q138" s="21">
        <v>1788</v>
      </c>
      <c r="R138" s="22"/>
      <c r="S138" s="20">
        <v>42860.47872685</v>
      </c>
      <c r="T138" s="20">
        <v>42856.999988420001</v>
      </c>
      <c r="U138" s="22"/>
    </row>
    <row r="139" spans="1:21" ht="15.75" thickBot="1">
      <c r="A139" s="18">
        <v>130</v>
      </c>
      <c r="B139" s="19" t="s">
        <v>1031</v>
      </c>
      <c r="C139" s="19" t="s">
        <v>1032</v>
      </c>
      <c r="D139" s="19" t="s">
        <v>1044</v>
      </c>
      <c r="E139" s="19" t="s">
        <v>1045</v>
      </c>
      <c r="F139" s="19" t="s">
        <v>1046</v>
      </c>
      <c r="G139" s="19" t="s">
        <v>789</v>
      </c>
      <c r="H139" s="19" t="s">
        <v>27</v>
      </c>
      <c r="I139" s="19" t="s">
        <v>777</v>
      </c>
      <c r="J139" s="19" t="s">
        <v>777</v>
      </c>
      <c r="K139" s="19" t="s">
        <v>1047</v>
      </c>
      <c r="L139" s="19" t="s">
        <v>774</v>
      </c>
      <c r="M139" s="19" t="s">
        <v>775</v>
      </c>
      <c r="N139" s="20">
        <v>42860.478379630003</v>
      </c>
      <c r="O139" s="21">
        <v>1788</v>
      </c>
      <c r="P139" s="21">
        <v>1788</v>
      </c>
      <c r="Q139" s="21">
        <v>1788</v>
      </c>
      <c r="R139" s="22"/>
      <c r="S139" s="20">
        <v>42860.47872685</v>
      </c>
      <c r="T139" s="20">
        <v>42856.999988420001</v>
      </c>
      <c r="U139" s="22"/>
    </row>
    <row r="140" spans="1:21" ht="15.75" thickBot="1">
      <c r="A140" s="18">
        <v>131</v>
      </c>
      <c r="B140" s="19" t="s">
        <v>1031</v>
      </c>
      <c r="C140" s="19" t="s">
        <v>1032</v>
      </c>
      <c r="D140" s="19" t="s">
        <v>1048</v>
      </c>
      <c r="E140" s="19" t="s">
        <v>1049</v>
      </c>
      <c r="F140" s="19" t="s">
        <v>1038</v>
      </c>
      <c r="G140" s="19" t="s">
        <v>776</v>
      </c>
      <c r="H140" s="19" t="s">
        <v>771</v>
      </c>
      <c r="I140" s="19" t="s">
        <v>772</v>
      </c>
      <c r="J140" s="19" t="s">
        <v>772</v>
      </c>
      <c r="K140" s="19" t="s">
        <v>434</v>
      </c>
      <c r="L140" s="19" t="s">
        <v>774</v>
      </c>
      <c r="M140" s="19" t="s">
        <v>775</v>
      </c>
      <c r="N140" s="20">
        <v>42524.396273140002</v>
      </c>
      <c r="O140" s="21">
        <v>353.16</v>
      </c>
      <c r="P140" s="21">
        <v>0</v>
      </c>
      <c r="Q140" s="21">
        <v>353.16</v>
      </c>
      <c r="R140" s="21">
        <v>130</v>
      </c>
      <c r="S140" s="20">
        <v>42524.397071749998</v>
      </c>
      <c r="T140" s="20">
        <v>42515.999988420001</v>
      </c>
      <c r="U140" s="20">
        <v>42852.636782399997</v>
      </c>
    </row>
    <row r="141" spans="1:21" ht="15.75" thickBot="1">
      <c r="A141" s="18">
        <v>132</v>
      </c>
      <c r="B141" s="19" t="s">
        <v>1031</v>
      </c>
      <c r="C141" s="19" t="s">
        <v>1032</v>
      </c>
      <c r="D141" s="19" t="s">
        <v>1050</v>
      </c>
      <c r="E141" s="19" t="s">
        <v>1051</v>
      </c>
      <c r="F141" s="19" t="s">
        <v>1052</v>
      </c>
      <c r="G141" s="19" t="s">
        <v>776</v>
      </c>
      <c r="H141" s="19" t="s">
        <v>771</v>
      </c>
      <c r="I141" s="19" t="s">
        <v>777</v>
      </c>
      <c r="J141" s="19" t="s">
        <v>777</v>
      </c>
      <c r="K141" s="19" t="s">
        <v>347</v>
      </c>
      <c r="L141" s="19" t="s">
        <v>774</v>
      </c>
      <c r="M141" s="19" t="s">
        <v>775</v>
      </c>
      <c r="N141" s="20">
        <v>42514.6127662</v>
      </c>
      <c r="O141" s="21">
        <v>1866.04</v>
      </c>
      <c r="P141" s="21">
        <v>1625.39</v>
      </c>
      <c r="Q141" s="21">
        <v>3732.08</v>
      </c>
      <c r="R141" s="21">
        <v>2213.1999999999998</v>
      </c>
      <c r="S141" s="20">
        <v>42852.405312499999</v>
      </c>
      <c r="T141" s="20">
        <v>42513.999988420001</v>
      </c>
      <c r="U141" s="20">
        <v>42852.62559027</v>
      </c>
    </row>
    <row r="142" spans="1:21" ht="15.75" thickBot="1">
      <c r="A142" s="18">
        <v>133</v>
      </c>
      <c r="B142" s="19" t="s">
        <v>1031</v>
      </c>
      <c r="C142" s="19" t="s">
        <v>1032</v>
      </c>
      <c r="D142" s="19" t="s">
        <v>1050</v>
      </c>
      <c r="E142" s="19" t="s">
        <v>1051</v>
      </c>
      <c r="F142" s="19" t="s">
        <v>1052</v>
      </c>
      <c r="G142" s="19" t="s">
        <v>776</v>
      </c>
      <c r="H142" s="19" t="s">
        <v>771</v>
      </c>
      <c r="I142" s="19" t="s">
        <v>777</v>
      </c>
      <c r="J142" s="19" t="s">
        <v>777</v>
      </c>
      <c r="K142" s="19" t="s">
        <v>367</v>
      </c>
      <c r="L142" s="19" t="s">
        <v>774</v>
      </c>
      <c r="M142" s="19" t="s">
        <v>775</v>
      </c>
      <c r="N142" s="20">
        <v>42515.669328700002</v>
      </c>
      <c r="O142" s="21">
        <v>1455.6</v>
      </c>
      <c r="P142" s="21">
        <v>986.24</v>
      </c>
      <c r="Q142" s="21">
        <v>1455.6</v>
      </c>
      <c r="R142" s="21">
        <v>469.36</v>
      </c>
      <c r="S142" s="20">
        <v>42515.671759249999</v>
      </c>
      <c r="T142" s="20">
        <v>42514.999988420001</v>
      </c>
      <c r="U142" s="20">
        <v>42801.630983789997</v>
      </c>
    </row>
    <row r="143" spans="1:21" ht="15.75" thickBot="1">
      <c r="A143" s="18">
        <v>134</v>
      </c>
      <c r="B143" s="19" t="s">
        <v>1031</v>
      </c>
      <c r="C143" s="19" t="s">
        <v>1032</v>
      </c>
      <c r="D143" s="19" t="s">
        <v>1050</v>
      </c>
      <c r="E143" s="19" t="s">
        <v>1051</v>
      </c>
      <c r="F143" s="19" t="s">
        <v>1052</v>
      </c>
      <c r="G143" s="19" t="s">
        <v>776</v>
      </c>
      <c r="H143" s="19" t="s">
        <v>771</v>
      </c>
      <c r="I143" s="19" t="s">
        <v>777</v>
      </c>
      <c r="J143" s="19" t="s">
        <v>777</v>
      </c>
      <c r="K143" s="19" t="s">
        <v>380</v>
      </c>
      <c r="L143" s="19" t="s">
        <v>774</v>
      </c>
      <c r="M143" s="19" t="s">
        <v>775</v>
      </c>
      <c r="N143" s="20">
        <v>42517.362581009998</v>
      </c>
      <c r="O143" s="21">
        <v>588.28</v>
      </c>
      <c r="P143" s="21">
        <v>296.20999999999998</v>
      </c>
      <c r="Q143" s="21">
        <v>588.28</v>
      </c>
      <c r="R143" s="21">
        <v>292.07</v>
      </c>
      <c r="S143" s="20">
        <v>42517.363657399997</v>
      </c>
      <c r="T143" s="20">
        <v>42513.999988420001</v>
      </c>
      <c r="U143" s="20">
        <v>42852.63111111</v>
      </c>
    </row>
    <row r="144" spans="1:21" ht="15.75" thickBot="1">
      <c r="A144" s="18">
        <v>135</v>
      </c>
      <c r="B144" s="19" t="s">
        <v>1031</v>
      </c>
      <c r="C144" s="19" t="s">
        <v>1032</v>
      </c>
      <c r="D144" s="19" t="s">
        <v>1053</v>
      </c>
      <c r="E144" s="19" t="s">
        <v>1054</v>
      </c>
      <c r="F144" s="19" t="s">
        <v>1046</v>
      </c>
      <c r="G144" s="19" t="s">
        <v>776</v>
      </c>
      <c r="H144" s="19" t="s">
        <v>771</v>
      </c>
      <c r="I144" s="19" t="s">
        <v>777</v>
      </c>
      <c r="J144" s="19" t="s">
        <v>777</v>
      </c>
      <c r="K144" s="19" t="s">
        <v>241</v>
      </c>
      <c r="L144" s="19" t="s">
        <v>774</v>
      </c>
      <c r="M144" s="19" t="s">
        <v>775</v>
      </c>
      <c r="N144" s="20">
        <v>42291.675405089998</v>
      </c>
      <c r="O144" s="21">
        <v>11458.2</v>
      </c>
      <c r="P144" s="21">
        <v>17320.04</v>
      </c>
      <c r="Q144" s="21">
        <v>35053</v>
      </c>
      <c r="R144" s="21">
        <v>19676.09</v>
      </c>
      <c r="S144" s="20">
        <v>42852.521435180002</v>
      </c>
      <c r="T144" s="20">
        <v>42285.999988420001</v>
      </c>
      <c r="U144" s="20">
        <v>42852.654768510001</v>
      </c>
    </row>
    <row r="145" spans="1:21" ht="15.75" thickBot="1">
      <c r="A145" s="18">
        <v>136</v>
      </c>
      <c r="B145" s="19" t="s">
        <v>1031</v>
      </c>
      <c r="C145" s="19" t="s">
        <v>1032</v>
      </c>
      <c r="D145" s="19" t="s">
        <v>1053</v>
      </c>
      <c r="E145" s="19" t="s">
        <v>1054</v>
      </c>
      <c r="F145" s="19" t="s">
        <v>1046</v>
      </c>
      <c r="G145" s="19" t="s">
        <v>776</v>
      </c>
      <c r="H145" s="19" t="s">
        <v>27</v>
      </c>
      <c r="I145" s="19" t="s">
        <v>777</v>
      </c>
      <c r="J145" s="19" t="s">
        <v>777</v>
      </c>
      <c r="K145" s="19" t="s">
        <v>241</v>
      </c>
      <c r="L145" s="19" t="s">
        <v>774</v>
      </c>
      <c r="M145" s="19" t="s">
        <v>775</v>
      </c>
      <c r="N145" s="20">
        <v>42291.675405089998</v>
      </c>
      <c r="O145" s="21">
        <v>14087.19</v>
      </c>
      <c r="P145" s="21">
        <v>17320.04</v>
      </c>
      <c r="Q145" s="21">
        <v>35053</v>
      </c>
      <c r="R145" s="21">
        <v>19676.09</v>
      </c>
      <c r="S145" s="20">
        <v>42852.521435180002</v>
      </c>
      <c r="T145" s="20">
        <v>42285.999988420001</v>
      </c>
      <c r="U145" s="20">
        <v>42852.654768510001</v>
      </c>
    </row>
    <row r="146" spans="1:21" ht="15.75" thickBot="1">
      <c r="A146" s="18">
        <v>137</v>
      </c>
      <c r="B146" s="19" t="s">
        <v>1031</v>
      </c>
      <c r="C146" s="19" t="s">
        <v>1032</v>
      </c>
      <c r="D146" s="19" t="s">
        <v>1053</v>
      </c>
      <c r="E146" s="19" t="s">
        <v>1054</v>
      </c>
      <c r="F146" s="19" t="s">
        <v>1046</v>
      </c>
      <c r="G146" s="19" t="s">
        <v>776</v>
      </c>
      <c r="H146" s="19" t="s">
        <v>771</v>
      </c>
      <c r="I146" s="19" t="s">
        <v>777</v>
      </c>
      <c r="J146" s="19" t="s">
        <v>777</v>
      </c>
      <c r="K146" s="19" t="s">
        <v>497</v>
      </c>
      <c r="L146" s="19" t="s">
        <v>774</v>
      </c>
      <c r="M146" s="19" t="s">
        <v>775</v>
      </c>
      <c r="N146" s="20">
        <v>42529.594236110002</v>
      </c>
      <c r="O146" s="21">
        <v>2028</v>
      </c>
      <c r="P146" s="21">
        <v>1655.89</v>
      </c>
      <c r="Q146" s="21">
        <v>2028</v>
      </c>
      <c r="R146" s="21">
        <v>372.11</v>
      </c>
      <c r="S146" s="20">
        <v>42529.59457175</v>
      </c>
      <c r="T146" s="20">
        <v>42528.999988420001</v>
      </c>
      <c r="U146" s="20">
        <v>42852.642268509997</v>
      </c>
    </row>
    <row r="147" spans="1:21" ht="15.75" thickBot="1">
      <c r="A147" s="18">
        <v>138</v>
      </c>
      <c r="B147" s="19" t="s">
        <v>1031</v>
      </c>
      <c r="C147" s="19" t="s">
        <v>1032</v>
      </c>
      <c r="D147" s="19" t="s">
        <v>1055</v>
      </c>
      <c r="E147" s="19" t="s">
        <v>1056</v>
      </c>
      <c r="F147" s="19" t="s">
        <v>1057</v>
      </c>
      <c r="G147" s="19" t="s">
        <v>1019</v>
      </c>
      <c r="H147" s="19" t="s">
        <v>771</v>
      </c>
      <c r="I147" s="19" t="s">
        <v>772</v>
      </c>
      <c r="J147" s="19" t="s">
        <v>772</v>
      </c>
      <c r="K147" s="19" t="s">
        <v>251</v>
      </c>
      <c r="L147" s="19" t="s">
        <v>774</v>
      </c>
      <c r="M147" s="19" t="s">
        <v>775</v>
      </c>
      <c r="N147" s="20">
        <v>42293.675960640001</v>
      </c>
      <c r="O147" s="21">
        <v>1014</v>
      </c>
      <c r="P147" s="21">
        <v>0</v>
      </c>
      <c r="Q147" s="21">
        <v>1014</v>
      </c>
      <c r="R147" s="21">
        <v>523.92999999999995</v>
      </c>
      <c r="S147" s="20">
        <v>42293.678506939999</v>
      </c>
      <c r="T147" s="20">
        <v>42292.999988420001</v>
      </c>
      <c r="U147" s="20">
        <v>42852.61027777</v>
      </c>
    </row>
    <row r="148" spans="1:21" ht="15.75" thickBot="1">
      <c r="A148" s="18">
        <v>139</v>
      </c>
      <c r="B148" s="19" t="s">
        <v>907</v>
      </c>
      <c r="C148" s="19" t="s">
        <v>908</v>
      </c>
      <c r="D148" s="19" t="s">
        <v>1058</v>
      </c>
      <c r="E148" s="19" t="s">
        <v>1059</v>
      </c>
      <c r="F148" s="19" t="s">
        <v>1057</v>
      </c>
      <c r="G148" s="19" t="s">
        <v>816</v>
      </c>
      <c r="H148" s="19" t="s">
        <v>771</v>
      </c>
      <c r="I148" s="19" t="s">
        <v>777</v>
      </c>
      <c r="J148" s="19" t="s">
        <v>777</v>
      </c>
      <c r="K148" s="19" t="s">
        <v>563</v>
      </c>
      <c r="L148" s="19" t="s">
        <v>774</v>
      </c>
      <c r="M148" s="19" t="s">
        <v>775</v>
      </c>
      <c r="N148" s="20">
        <v>42544.403877309996</v>
      </c>
      <c r="O148" s="21">
        <v>1440</v>
      </c>
      <c r="P148" s="21">
        <v>1841.85</v>
      </c>
      <c r="Q148" s="21">
        <v>3840</v>
      </c>
      <c r="R148" s="21">
        <v>2010.17</v>
      </c>
      <c r="S148" s="20">
        <v>42857.397928240003</v>
      </c>
      <c r="T148" s="20">
        <v>42535.999988420001</v>
      </c>
      <c r="U148" s="20">
        <v>42852.646446749997</v>
      </c>
    </row>
    <row r="149" spans="1:21" ht="15.75" thickBot="1">
      <c r="A149" s="18">
        <v>140</v>
      </c>
      <c r="B149" s="19" t="s">
        <v>992</v>
      </c>
      <c r="C149" s="19" t="s">
        <v>993</v>
      </c>
      <c r="D149" s="19" t="s">
        <v>1060</v>
      </c>
      <c r="E149" s="19" t="s">
        <v>1061</v>
      </c>
      <c r="F149" s="19" t="s">
        <v>1062</v>
      </c>
      <c r="G149" s="19" t="s">
        <v>776</v>
      </c>
      <c r="H149" s="19" t="s">
        <v>771</v>
      </c>
      <c r="I149" s="19" t="s">
        <v>777</v>
      </c>
      <c r="J149" s="19" t="s">
        <v>777</v>
      </c>
      <c r="K149" s="19" t="s">
        <v>226</v>
      </c>
      <c r="L149" s="19" t="s">
        <v>774</v>
      </c>
      <c r="M149" s="19" t="s">
        <v>775</v>
      </c>
      <c r="N149" s="20">
        <v>42272.615347220002</v>
      </c>
      <c r="O149" s="21">
        <v>1979.5</v>
      </c>
      <c r="P149" s="21">
        <v>1168.9100000000001</v>
      </c>
      <c r="Q149" s="21">
        <v>3959</v>
      </c>
      <c r="R149" s="21">
        <v>2790.09</v>
      </c>
      <c r="S149" s="20">
        <v>42852.488784720001</v>
      </c>
      <c r="T149" s="20">
        <v>42278</v>
      </c>
      <c r="U149" s="20">
        <v>42852.654780090001</v>
      </c>
    </row>
    <row r="150" spans="1:21" ht="15.75" thickBot="1">
      <c r="A150" s="18">
        <v>141</v>
      </c>
      <c r="B150" s="19" t="s">
        <v>992</v>
      </c>
      <c r="C150" s="19" t="s">
        <v>993</v>
      </c>
      <c r="D150" s="19" t="s">
        <v>1060</v>
      </c>
      <c r="E150" s="19" t="s">
        <v>1061</v>
      </c>
      <c r="F150" s="19" t="s">
        <v>1062</v>
      </c>
      <c r="G150" s="19" t="s">
        <v>776</v>
      </c>
      <c r="H150" s="19" t="s">
        <v>27</v>
      </c>
      <c r="I150" s="19" t="s">
        <v>777</v>
      </c>
      <c r="J150" s="19" t="s">
        <v>777</v>
      </c>
      <c r="K150" s="19" t="s">
        <v>226</v>
      </c>
      <c r="L150" s="19" t="s">
        <v>774</v>
      </c>
      <c r="M150" s="19" t="s">
        <v>775</v>
      </c>
      <c r="N150" s="20">
        <v>42272.615347220002</v>
      </c>
      <c r="O150" s="21">
        <v>3959</v>
      </c>
      <c r="P150" s="21">
        <v>1168.9100000000001</v>
      </c>
      <c r="Q150" s="21">
        <v>3959</v>
      </c>
      <c r="R150" s="21">
        <v>2790.09</v>
      </c>
      <c r="S150" s="20">
        <v>42852.488784720001</v>
      </c>
      <c r="T150" s="20">
        <v>42278</v>
      </c>
      <c r="U150" s="20">
        <v>42852.654780090001</v>
      </c>
    </row>
    <row r="151" spans="1:21" ht="15.75" thickBot="1">
      <c r="A151" s="18">
        <v>142</v>
      </c>
      <c r="B151" s="19" t="s">
        <v>992</v>
      </c>
      <c r="C151" s="19" t="s">
        <v>993</v>
      </c>
      <c r="D151" s="19" t="s">
        <v>1063</v>
      </c>
      <c r="E151" s="19" t="s">
        <v>1064</v>
      </c>
      <c r="F151" s="19" t="s">
        <v>1065</v>
      </c>
      <c r="G151" s="19" t="s">
        <v>776</v>
      </c>
      <c r="H151" s="19" t="s">
        <v>771</v>
      </c>
      <c r="I151" s="19" t="s">
        <v>777</v>
      </c>
      <c r="J151" s="19" t="s">
        <v>777</v>
      </c>
      <c r="K151" s="19" t="s">
        <v>377</v>
      </c>
      <c r="L151" s="19" t="s">
        <v>774</v>
      </c>
      <c r="M151" s="19" t="s">
        <v>775</v>
      </c>
      <c r="N151" s="20">
        <v>42516.51778935</v>
      </c>
      <c r="O151" s="21">
        <v>331.6</v>
      </c>
      <c r="P151" s="21">
        <v>279.17</v>
      </c>
      <c r="Q151" s="21">
        <v>831.6</v>
      </c>
      <c r="R151" s="21">
        <v>552.42999999999995</v>
      </c>
      <c r="S151" s="20">
        <v>42852.442604160002</v>
      </c>
      <c r="T151" s="20">
        <v>42509.999988420001</v>
      </c>
      <c r="U151" s="20">
        <v>42852.629756939998</v>
      </c>
    </row>
    <row r="152" spans="1:21" ht="15.75" thickBot="1">
      <c r="A152" s="18">
        <v>143</v>
      </c>
      <c r="B152" s="19" t="s">
        <v>901</v>
      </c>
      <c r="C152" s="19" t="s">
        <v>902</v>
      </c>
      <c r="D152" s="19" t="s">
        <v>1066</v>
      </c>
      <c r="E152" s="19" t="s">
        <v>1067</v>
      </c>
      <c r="F152" s="19" t="s">
        <v>1068</v>
      </c>
      <c r="G152" s="19" t="s">
        <v>859</v>
      </c>
      <c r="H152" s="19" t="s">
        <v>771</v>
      </c>
      <c r="I152" s="19" t="s">
        <v>777</v>
      </c>
      <c r="J152" s="19" t="s">
        <v>777</v>
      </c>
      <c r="K152" s="19" t="s">
        <v>1069</v>
      </c>
      <c r="L152" s="19" t="s">
        <v>774</v>
      </c>
      <c r="M152" s="19" t="s">
        <v>775</v>
      </c>
      <c r="N152" s="20">
        <v>42600.62917824</v>
      </c>
      <c r="O152" s="21">
        <v>5435</v>
      </c>
      <c r="P152" s="21">
        <v>5435</v>
      </c>
      <c r="Q152" s="21">
        <v>5435</v>
      </c>
      <c r="R152" s="22"/>
      <c r="S152" s="20">
        <v>42600.631724530002</v>
      </c>
      <c r="T152" s="20">
        <v>42599.999988420001</v>
      </c>
      <c r="U152" s="22"/>
    </row>
    <row r="153" spans="1:21" ht="15.75" thickBot="1">
      <c r="A153" s="18">
        <v>144</v>
      </c>
      <c r="B153" s="19" t="s">
        <v>901</v>
      </c>
      <c r="C153" s="19" t="s">
        <v>902</v>
      </c>
      <c r="D153" s="19" t="s">
        <v>1066</v>
      </c>
      <c r="E153" s="19" t="s">
        <v>1067</v>
      </c>
      <c r="F153" s="19" t="s">
        <v>1068</v>
      </c>
      <c r="G153" s="19" t="s">
        <v>789</v>
      </c>
      <c r="H153" s="19" t="s">
        <v>771</v>
      </c>
      <c r="I153" s="19" t="s">
        <v>777</v>
      </c>
      <c r="J153" s="19" t="s">
        <v>777</v>
      </c>
      <c r="K153" s="19" t="s">
        <v>1069</v>
      </c>
      <c r="L153" s="19" t="s">
        <v>774</v>
      </c>
      <c r="M153" s="19" t="s">
        <v>775</v>
      </c>
      <c r="N153" s="20">
        <v>42600.62917824</v>
      </c>
      <c r="O153" s="21">
        <v>5435</v>
      </c>
      <c r="P153" s="21">
        <v>5435</v>
      </c>
      <c r="Q153" s="21">
        <v>5435</v>
      </c>
      <c r="R153" s="22"/>
      <c r="S153" s="20">
        <v>42600.631724530002</v>
      </c>
      <c r="T153" s="20">
        <v>42599.999988420001</v>
      </c>
      <c r="U153" s="22"/>
    </row>
    <row r="154" spans="1:21" ht="15.75" thickBot="1">
      <c r="A154" s="18">
        <v>145</v>
      </c>
      <c r="B154" s="19" t="s">
        <v>901</v>
      </c>
      <c r="C154" s="19" t="s">
        <v>902</v>
      </c>
      <c r="D154" s="19" t="s">
        <v>1070</v>
      </c>
      <c r="E154" s="19" t="s">
        <v>1071</v>
      </c>
      <c r="F154" s="19" t="s">
        <v>1072</v>
      </c>
      <c r="G154" s="19" t="s">
        <v>776</v>
      </c>
      <c r="H154" s="19" t="s">
        <v>771</v>
      </c>
      <c r="I154" s="19" t="s">
        <v>777</v>
      </c>
      <c r="J154" s="19" t="s">
        <v>772</v>
      </c>
      <c r="K154" s="19" t="s">
        <v>997</v>
      </c>
      <c r="L154" s="19" t="s">
        <v>774</v>
      </c>
      <c r="M154" s="19" t="s">
        <v>775</v>
      </c>
      <c r="N154" s="20">
        <v>42517.443229160002</v>
      </c>
      <c r="O154" s="21">
        <v>210.92</v>
      </c>
      <c r="P154" s="21">
        <v>602.65</v>
      </c>
      <c r="Q154" s="21">
        <v>602.65</v>
      </c>
      <c r="R154" s="22"/>
      <c r="S154" s="20">
        <v>42815.390706010003</v>
      </c>
      <c r="T154" s="20">
        <v>42516.999988420001</v>
      </c>
      <c r="U154" s="22"/>
    </row>
    <row r="155" spans="1:21" ht="15.75" thickBot="1">
      <c r="A155" s="18">
        <v>146</v>
      </c>
      <c r="B155" s="19" t="s">
        <v>901</v>
      </c>
      <c r="C155" s="19" t="s">
        <v>902</v>
      </c>
      <c r="D155" s="19" t="s">
        <v>1070</v>
      </c>
      <c r="E155" s="19" t="s">
        <v>1071</v>
      </c>
      <c r="F155" s="19" t="s">
        <v>1073</v>
      </c>
      <c r="G155" s="19" t="s">
        <v>776</v>
      </c>
      <c r="H155" s="19" t="s">
        <v>27</v>
      </c>
      <c r="I155" s="19" t="s">
        <v>777</v>
      </c>
      <c r="J155" s="19" t="s">
        <v>777</v>
      </c>
      <c r="K155" s="19" t="s">
        <v>997</v>
      </c>
      <c r="L155" s="19" t="s">
        <v>774</v>
      </c>
      <c r="M155" s="19" t="s">
        <v>775</v>
      </c>
      <c r="N155" s="20">
        <v>42517.443229160002</v>
      </c>
      <c r="O155" s="21">
        <v>421.84</v>
      </c>
      <c r="P155" s="21">
        <v>602.65</v>
      </c>
      <c r="Q155" s="21">
        <v>602.65</v>
      </c>
      <c r="R155" s="22"/>
      <c r="S155" s="20">
        <v>42815.390706010003</v>
      </c>
      <c r="T155" s="20">
        <v>42516.999988420001</v>
      </c>
      <c r="U155" s="22"/>
    </row>
    <row r="156" spans="1:21" ht="15.75" thickBot="1">
      <c r="A156" s="18">
        <v>147</v>
      </c>
      <c r="B156" s="19" t="s">
        <v>992</v>
      </c>
      <c r="C156" s="19" t="s">
        <v>993</v>
      </c>
      <c r="D156" s="19" t="s">
        <v>1074</v>
      </c>
      <c r="E156" s="19" t="s">
        <v>1075</v>
      </c>
      <c r="F156" s="19" t="s">
        <v>1073</v>
      </c>
      <c r="G156" s="19" t="s">
        <v>789</v>
      </c>
      <c r="H156" s="19" t="s">
        <v>771</v>
      </c>
      <c r="I156" s="19" t="s">
        <v>777</v>
      </c>
      <c r="J156" s="19" t="s">
        <v>777</v>
      </c>
      <c r="K156" s="19" t="s">
        <v>558</v>
      </c>
      <c r="L156" s="19" t="s">
        <v>774</v>
      </c>
      <c r="M156" s="19" t="s">
        <v>775</v>
      </c>
      <c r="N156" s="20">
        <v>42542.427488419999</v>
      </c>
      <c r="O156" s="21">
        <v>857.26</v>
      </c>
      <c r="P156" s="21">
        <v>813.96</v>
      </c>
      <c r="Q156" s="21">
        <v>2457.2600000000002</v>
      </c>
      <c r="R156" s="21">
        <v>1643.3</v>
      </c>
      <c r="S156" s="20">
        <v>42852.438854159998</v>
      </c>
      <c r="T156" s="20">
        <v>42541.999988420001</v>
      </c>
      <c r="U156" s="20">
        <v>42852.645057870002</v>
      </c>
    </row>
    <row r="157" spans="1:21" ht="15.75" thickBot="1">
      <c r="A157" s="18">
        <v>148</v>
      </c>
      <c r="B157" s="19" t="s">
        <v>992</v>
      </c>
      <c r="C157" s="19" t="s">
        <v>993</v>
      </c>
      <c r="D157" s="19" t="s">
        <v>1076</v>
      </c>
      <c r="E157" s="19" t="s">
        <v>1077</v>
      </c>
      <c r="F157" s="19" t="s">
        <v>1072</v>
      </c>
      <c r="G157" s="19" t="s">
        <v>816</v>
      </c>
      <c r="H157" s="19" t="s">
        <v>27</v>
      </c>
      <c r="I157" s="19" t="s">
        <v>777</v>
      </c>
      <c r="J157" s="19" t="s">
        <v>777</v>
      </c>
      <c r="K157" s="19" t="s">
        <v>1078</v>
      </c>
      <c r="L157" s="19" t="s">
        <v>774</v>
      </c>
      <c r="M157" s="19" t="s">
        <v>775</v>
      </c>
      <c r="N157" s="20">
        <v>42786.581539350002</v>
      </c>
      <c r="O157" s="21">
        <v>2859.39</v>
      </c>
      <c r="P157" s="21">
        <v>2859.39</v>
      </c>
      <c r="Q157" s="21">
        <v>2859.39</v>
      </c>
      <c r="R157" s="22"/>
      <c r="S157" s="20">
        <v>42786.58328703</v>
      </c>
      <c r="T157" s="20">
        <v>42786.581539350002</v>
      </c>
      <c r="U157" s="22"/>
    </row>
    <row r="158" spans="1:21" ht="15.75" thickBot="1">
      <c r="A158" s="18">
        <v>149</v>
      </c>
      <c r="B158" s="19" t="s">
        <v>1079</v>
      </c>
      <c r="C158" s="19" t="s">
        <v>1080</v>
      </c>
      <c r="D158" s="19" t="s">
        <v>1081</v>
      </c>
      <c r="E158" s="19" t="s">
        <v>1082</v>
      </c>
      <c r="F158" s="19" t="s">
        <v>1083</v>
      </c>
      <c r="G158" s="19" t="s">
        <v>776</v>
      </c>
      <c r="H158" s="19" t="s">
        <v>771</v>
      </c>
      <c r="I158" s="19" t="s">
        <v>777</v>
      </c>
      <c r="J158" s="19" t="s">
        <v>772</v>
      </c>
      <c r="K158" s="19" t="s">
        <v>585</v>
      </c>
      <c r="L158" s="19" t="s">
        <v>774</v>
      </c>
      <c r="M158" s="19" t="s">
        <v>775</v>
      </c>
      <c r="N158" s="20">
        <v>42597.702210640004</v>
      </c>
      <c r="O158" s="21">
        <v>13430.87</v>
      </c>
      <c r="P158" s="21">
        <v>5109.0600000000004</v>
      </c>
      <c r="Q158" s="21">
        <v>13430.87</v>
      </c>
      <c r="R158" s="21">
        <v>8321.81</v>
      </c>
      <c r="S158" s="20">
        <v>42597.70466435</v>
      </c>
      <c r="T158" s="20">
        <v>42597.702210640004</v>
      </c>
      <c r="U158" s="20">
        <v>42852.663090269998</v>
      </c>
    </row>
    <row r="159" spans="1:21" ht="15.75" thickBot="1">
      <c r="A159" s="18">
        <v>150</v>
      </c>
      <c r="B159" s="19" t="s">
        <v>1079</v>
      </c>
      <c r="C159" s="19" t="s">
        <v>1080</v>
      </c>
      <c r="D159" s="19" t="s">
        <v>1081</v>
      </c>
      <c r="E159" s="19" t="s">
        <v>1082</v>
      </c>
      <c r="F159" s="19" t="s">
        <v>1083</v>
      </c>
      <c r="G159" s="19" t="s">
        <v>776</v>
      </c>
      <c r="H159" s="19" t="s">
        <v>771</v>
      </c>
      <c r="I159" s="19" t="s">
        <v>777</v>
      </c>
      <c r="J159" s="19" t="s">
        <v>777</v>
      </c>
      <c r="K159" s="19" t="s">
        <v>585</v>
      </c>
      <c r="L159" s="19" t="s">
        <v>774</v>
      </c>
      <c r="M159" s="19" t="s">
        <v>775</v>
      </c>
      <c r="N159" s="20">
        <v>42597.702210640004</v>
      </c>
      <c r="O159" s="21">
        <v>13430.87</v>
      </c>
      <c r="P159" s="21">
        <v>5109.0600000000004</v>
      </c>
      <c r="Q159" s="21">
        <v>13430.87</v>
      </c>
      <c r="R159" s="21">
        <v>8321.81</v>
      </c>
      <c r="S159" s="20">
        <v>42597.70466435</v>
      </c>
      <c r="T159" s="20">
        <v>42597.702210640004</v>
      </c>
      <c r="U159" s="20">
        <v>42852.663090269998</v>
      </c>
    </row>
    <row r="160" spans="1:21" ht="15.75" thickBot="1">
      <c r="A160" s="18">
        <v>151</v>
      </c>
      <c r="B160" s="19" t="s">
        <v>1084</v>
      </c>
      <c r="C160" s="19" t="s">
        <v>1085</v>
      </c>
      <c r="D160" s="19" t="s">
        <v>1086</v>
      </c>
      <c r="E160" s="19" t="s">
        <v>1087</v>
      </c>
      <c r="F160" s="19" t="s">
        <v>1088</v>
      </c>
      <c r="G160" s="19" t="s">
        <v>789</v>
      </c>
      <c r="H160" s="19" t="s">
        <v>27</v>
      </c>
      <c r="I160" s="19" t="s">
        <v>777</v>
      </c>
      <c r="J160" s="19" t="s">
        <v>777</v>
      </c>
      <c r="K160" s="19" t="s">
        <v>1089</v>
      </c>
      <c r="L160" s="19" t="s">
        <v>774</v>
      </c>
      <c r="M160" s="19" t="s">
        <v>775</v>
      </c>
      <c r="N160" s="20">
        <v>42683.515844900001</v>
      </c>
      <c r="O160" s="21">
        <v>2301</v>
      </c>
      <c r="P160" s="21">
        <v>2301</v>
      </c>
      <c r="Q160" s="21">
        <v>2301</v>
      </c>
      <c r="R160" s="22"/>
      <c r="S160" s="20">
        <v>42683.516111110002</v>
      </c>
      <c r="T160" s="20">
        <v>42676.999988420001</v>
      </c>
      <c r="U160" s="22"/>
    </row>
    <row r="161" spans="1:21" ht="15.75" thickBot="1">
      <c r="A161" s="18">
        <v>152</v>
      </c>
      <c r="B161" s="19" t="s">
        <v>1031</v>
      </c>
      <c r="C161" s="19" t="s">
        <v>1032</v>
      </c>
      <c r="D161" s="19" t="s">
        <v>1090</v>
      </c>
      <c r="E161" s="19" t="s">
        <v>1091</v>
      </c>
      <c r="F161" s="19" t="s">
        <v>1057</v>
      </c>
      <c r="G161" s="19" t="s">
        <v>776</v>
      </c>
      <c r="H161" s="19" t="s">
        <v>771</v>
      </c>
      <c r="I161" s="19" t="s">
        <v>777</v>
      </c>
      <c r="J161" s="19" t="s">
        <v>777</v>
      </c>
      <c r="K161" s="19" t="s">
        <v>448</v>
      </c>
      <c r="L161" s="19" t="s">
        <v>774</v>
      </c>
      <c r="M161" s="19" t="s">
        <v>775</v>
      </c>
      <c r="N161" s="20">
        <v>42524.60472222</v>
      </c>
      <c r="O161" s="21">
        <v>4580.16</v>
      </c>
      <c r="P161" s="21">
        <v>2486.2199999999998</v>
      </c>
      <c r="Q161" s="21">
        <v>9160</v>
      </c>
      <c r="R161" s="21">
        <v>6724.41</v>
      </c>
      <c r="S161" s="20">
        <v>42852.416620370001</v>
      </c>
      <c r="T161" s="20">
        <v>42522.999988420001</v>
      </c>
      <c r="U161" s="20">
        <v>42852.647847220003</v>
      </c>
    </row>
    <row r="162" spans="1:21" ht="15.75" thickBot="1">
      <c r="A162" s="18">
        <v>153</v>
      </c>
      <c r="B162" s="19" t="s">
        <v>992</v>
      </c>
      <c r="C162" s="19" t="s">
        <v>993</v>
      </c>
      <c r="D162" s="19" t="s">
        <v>1092</v>
      </c>
      <c r="E162" s="19" t="s">
        <v>1093</v>
      </c>
      <c r="F162" s="19" t="s">
        <v>996</v>
      </c>
      <c r="G162" s="19" t="s">
        <v>789</v>
      </c>
      <c r="H162" s="19" t="s">
        <v>771</v>
      </c>
      <c r="I162" s="19" t="s">
        <v>777</v>
      </c>
      <c r="J162" s="19" t="s">
        <v>777</v>
      </c>
      <c r="K162" s="19" t="s">
        <v>1094</v>
      </c>
      <c r="L162" s="19" t="s">
        <v>849</v>
      </c>
      <c r="M162" s="19" t="s">
        <v>775</v>
      </c>
      <c r="N162" s="20">
        <v>42381.42744213</v>
      </c>
      <c r="O162" s="21">
        <v>1301.26</v>
      </c>
      <c r="P162" s="21">
        <v>307.31</v>
      </c>
      <c r="Q162" s="21">
        <v>2013.38</v>
      </c>
      <c r="R162" s="21">
        <v>1706.07</v>
      </c>
      <c r="S162" s="20">
        <v>42675.649988420002</v>
      </c>
      <c r="T162" s="20">
        <v>42375.999988420001</v>
      </c>
      <c r="U162" s="20">
        <v>42839.422430550003</v>
      </c>
    </row>
    <row r="163" spans="1:21" ht="15.75" thickBot="1">
      <c r="A163" s="18">
        <v>154</v>
      </c>
      <c r="B163" s="19" t="s">
        <v>1095</v>
      </c>
      <c r="C163" s="19" t="s">
        <v>1096</v>
      </c>
      <c r="D163" s="19" t="s">
        <v>1097</v>
      </c>
      <c r="E163" s="19" t="s">
        <v>1098</v>
      </c>
      <c r="F163" s="19" t="s">
        <v>1099</v>
      </c>
      <c r="G163" s="19" t="s">
        <v>789</v>
      </c>
      <c r="H163" s="19" t="s">
        <v>771</v>
      </c>
      <c r="I163" s="19" t="s">
        <v>772</v>
      </c>
      <c r="J163" s="19" t="s">
        <v>772</v>
      </c>
      <c r="K163" s="19" t="s">
        <v>1100</v>
      </c>
      <c r="L163" s="19" t="s">
        <v>774</v>
      </c>
      <c r="M163" s="19" t="s">
        <v>775</v>
      </c>
      <c r="N163" s="20">
        <v>42297.659733790002</v>
      </c>
      <c r="O163" s="21">
        <v>2700</v>
      </c>
      <c r="P163" s="21">
        <v>0</v>
      </c>
      <c r="Q163" s="21">
        <v>2700</v>
      </c>
      <c r="R163" s="21">
        <v>3292.02</v>
      </c>
      <c r="S163" s="20">
        <v>42297.743449070003</v>
      </c>
      <c r="T163" s="20">
        <v>42286.999988420001</v>
      </c>
      <c r="U163" s="20">
        <v>42656.623287030001</v>
      </c>
    </row>
    <row r="164" spans="1:21" ht="15.75" thickBot="1">
      <c r="A164" s="18">
        <v>155</v>
      </c>
      <c r="B164" s="19" t="s">
        <v>1095</v>
      </c>
      <c r="C164" s="19" t="s">
        <v>1096</v>
      </c>
      <c r="D164" s="19" t="s">
        <v>1101</v>
      </c>
      <c r="E164" s="19" t="s">
        <v>1102</v>
      </c>
      <c r="F164" s="19" t="s">
        <v>1099</v>
      </c>
      <c r="G164" s="19" t="s">
        <v>816</v>
      </c>
      <c r="H164" s="19" t="s">
        <v>27</v>
      </c>
      <c r="I164" s="19" t="s">
        <v>777</v>
      </c>
      <c r="J164" s="19" t="s">
        <v>777</v>
      </c>
      <c r="K164" s="19" t="s">
        <v>1103</v>
      </c>
      <c r="L164" s="19" t="s">
        <v>774</v>
      </c>
      <c r="M164" s="19" t="s">
        <v>775</v>
      </c>
      <c r="N164" s="20">
        <v>42860.427337959998</v>
      </c>
      <c r="O164" s="21">
        <v>671.12</v>
      </c>
      <c r="P164" s="21">
        <v>1917.5</v>
      </c>
      <c r="Q164" s="21">
        <v>1917.5</v>
      </c>
      <c r="R164" s="22"/>
      <c r="S164" s="20">
        <v>42860.429756940001</v>
      </c>
      <c r="T164" s="20">
        <v>42853.999988420001</v>
      </c>
      <c r="U164" s="22"/>
    </row>
    <row r="165" spans="1:21" ht="15.75" thickBot="1">
      <c r="A165" s="18">
        <v>156</v>
      </c>
      <c r="B165" s="19" t="s">
        <v>790</v>
      </c>
      <c r="C165" s="19" t="s">
        <v>791</v>
      </c>
      <c r="D165" s="19" t="s">
        <v>1104</v>
      </c>
      <c r="E165" s="19" t="s">
        <v>1105</v>
      </c>
      <c r="F165" s="19" t="s">
        <v>1106</v>
      </c>
      <c r="G165" s="19" t="s">
        <v>776</v>
      </c>
      <c r="H165" s="19" t="s">
        <v>845</v>
      </c>
      <c r="I165" s="19" t="s">
        <v>777</v>
      </c>
      <c r="J165" s="19" t="s">
        <v>772</v>
      </c>
      <c r="K165" s="19" t="s">
        <v>187</v>
      </c>
      <c r="L165" s="19" t="s">
        <v>774</v>
      </c>
      <c r="M165" s="19" t="s">
        <v>775</v>
      </c>
      <c r="N165" s="20">
        <v>42222.634016199998</v>
      </c>
      <c r="O165" s="21">
        <v>3143.53</v>
      </c>
      <c r="P165" s="21">
        <v>1141.51</v>
      </c>
      <c r="Q165" s="21">
        <v>3143.53</v>
      </c>
      <c r="R165" s="21">
        <v>4107.88</v>
      </c>
      <c r="S165" s="20">
        <v>42233.477418980001</v>
      </c>
      <c r="T165" s="20">
        <v>42220.999988420001</v>
      </c>
      <c r="U165" s="20">
        <v>42852.593645829998</v>
      </c>
    </row>
    <row r="166" spans="1:21" ht="15.75" thickBot="1">
      <c r="A166" s="18">
        <v>157</v>
      </c>
      <c r="B166" s="19" t="s">
        <v>790</v>
      </c>
      <c r="C166" s="19" t="s">
        <v>791</v>
      </c>
      <c r="D166" s="19" t="s">
        <v>1104</v>
      </c>
      <c r="E166" s="19" t="s">
        <v>1105</v>
      </c>
      <c r="F166" s="19" t="s">
        <v>1106</v>
      </c>
      <c r="G166" s="19" t="s">
        <v>776</v>
      </c>
      <c r="H166" s="19" t="s">
        <v>845</v>
      </c>
      <c r="I166" s="19" t="s">
        <v>777</v>
      </c>
      <c r="J166" s="19" t="s">
        <v>777</v>
      </c>
      <c r="K166" s="19" t="s">
        <v>187</v>
      </c>
      <c r="L166" s="19" t="s">
        <v>774</v>
      </c>
      <c r="M166" s="19" t="s">
        <v>775</v>
      </c>
      <c r="N166" s="20">
        <v>42222.634016199998</v>
      </c>
      <c r="O166" s="21">
        <v>3143.53</v>
      </c>
      <c r="P166" s="21">
        <v>1141.51</v>
      </c>
      <c r="Q166" s="21">
        <v>3143.53</v>
      </c>
      <c r="R166" s="21">
        <v>4107.88</v>
      </c>
      <c r="S166" s="20">
        <v>42233.477418980001</v>
      </c>
      <c r="T166" s="20">
        <v>42220.999988420001</v>
      </c>
      <c r="U166" s="20">
        <v>42852.593645829998</v>
      </c>
    </row>
    <row r="167" spans="1:21" ht="15.75" thickBot="1">
      <c r="A167" s="18">
        <v>158</v>
      </c>
      <c r="B167" s="19" t="s">
        <v>1095</v>
      </c>
      <c r="C167" s="19" t="s">
        <v>1096</v>
      </c>
      <c r="D167" s="19" t="s">
        <v>1107</v>
      </c>
      <c r="E167" s="19" t="s">
        <v>1108</v>
      </c>
      <c r="F167" s="19" t="s">
        <v>1109</v>
      </c>
      <c r="G167" s="19" t="s">
        <v>789</v>
      </c>
      <c r="H167" s="19" t="s">
        <v>771</v>
      </c>
      <c r="I167" s="19" t="s">
        <v>777</v>
      </c>
      <c r="J167" s="19" t="s">
        <v>777</v>
      </c>
      <c r="K167" s="19" t="s">
        <v>1110</v>
      </c>
      <c r="L167" s="19" t="s">
        <v>774</v>
      </c>
      <c r="M167" s="19" t="s">
        <v>775</v>
      </c>
      <c r="N167" s="20">
        <v>42496.633831010004</v>
      </c>
      <c r="O167" s="21">
        <v>1341.35</v>
      </c>
      <c r="P167" s="21">
        <v>1</v>
      </c>
      <c r="Q167" s="21">
        <v>1341.35</v>
      </c>
      <c r="R167" s="21">
        <v>1340.35</v>
      </c>
      <c r="S167" s="20">
        <v>42496.655520829998</v>
      </c>
      <c r="T167" s="20">
        <v>42494.999988420001</v>
      </c>
      <c r="U167" s="20">
        <v>42499.617175920001</v>
      </c>
    </row>
    <row r="168" spans="1:21" ht="15.75" thickBot="1">
      <c r="A168" s="18">
        <v>159</v>
      </c>
      <c r="B168" s="19" t="s">
        <v>1095</v>
      </c>
      <c r="C168" s="19" t="s">
        <v>1096</v>
      </c>
      <c r="D168" s="19" t="s">
        <v>1111</v>
      </c>
      <c r="E168" s="19" t="s">
        <v>1112</v>
      </c>
      <c r="F168" s="19" t="s">
        <v>1109</v>
      </c>
      <c r="G168" s="19" t="s">
        <v>789</v>
      </c>
      <c r="H168" s="19" t="s">
        <v>771</v>
      </c>
      <c r="I168" s="19" t="s">
        <v>777</v>
      </c>
      <c r="J168" s="19" t="s">
        <v>777</v>
      </c>
      <c r="K168" s="19" t="s">
        <v>1113</v>
      </c>
      <c r="L168" s="19" t="s">
        <v>774</v>
      </c>
      <c r="M168" s="19" t="s">
        <v>775</v>
      </c>
      <c r="N168" s="20">
        <v>42508.668854160002</v>
      </c>
      <c r="O168" s="21">
        <v>240.9</v>
      </c>
      <c r="P168" s="21">
        <v>44.01</v>
      </c>
      <c r="Q168" s="21">
        <v>241.45</v>
      </c>
      <c r="R168" s="21">
        <v>197.44</v>
      </c>
      <c r="S168" s="20">
        <v>42808.735138880002</v>
      </c>
      <c r="T168" s="20">
        <v>42494.999988420001</v>
      </c>
      <c r="U168" s="20">
        <v>42633.548657400002</v>
      </c>
    </row>
    <row r="169" spans="1:21" ht="15.75" thickBot="1">
      <c r="A169" s="18">
        <v>160</v>
      </c>
      <c r="B169" s="19" t="s">
        <v>1095</v>
      </c>
      <c r="C169" s="19" t="s">
        <v>1096</v>
      </c>
      <c r="D169" s="19" t="s">
        <v>1111</v>
      </c>
      <c r="E169" s="19" t="s">
        <v>1112</v>
      </c>
      <c r="F169" s="19" t="s">
        <v>1114</v>
      </c>
      <c r="G169" s="19" t="s">
        <v>789</v>
      </c>
      <c r="H169" s="19" t="s">
        <v>27</v>
      </c>
      <c r="I169" s="19" t="s">
        <v>777</v>
      </c>
      <c r="J169" s="19" t="s">
        <v>777</v>
      </c>
      <c r="K169" s="19" t="s">
        <v>1113</v>
      </c>
      <c r="L169" s="19" t="s">
        <v>774</v>
      </c>
      <c r="M169" s="19" t="s">
        <v>775</v>
      </c>
      <c r="N169" s="20">
        <v>42508.668854160002</v>
      </c>
      <c r="O169" s="21">
        <v>284.89999999999998</v>
      </c>
      <c r="P169" s="21">
        <v>44.01</v>
      </c>
      <c r="Q169" s="21">
        <v>241.45</v>
      </c>
      <c r="R169" s="21">
        <v>197.44</v>
      </c>
      <c r="S169" s="20">
        <v>42808.735138880002</v>
      </c>
      <c r="T169" s="20">
        <v>42494.999988420001</v>
      </c>
      <c r="U169" s="20">
        <v>42633.548657400002</v>
      </c>
    </row>
    <row r="170" spans="1:21" ht="15.75" thickBot="1">
      <c r="A170" s="18">
        <v>161</v>
      </c>
      <c r="B170" s="19" t="s">
        <v>1031</v>
      </c>
      <c r="C170" s="19" t="s">
        <v>1032</v>
      </c>
      <c r="D170" s="19" t="s">
        <v>1115</v>
      </c>
      <c r="E170" s="19" t="s">
        <v>1116</v>
      </c>
      <c r="F170" s="19" t="s">
        <v>1117</v>
      </c>
      <c r="G170" s="19" t="s">
        <v>776</v>
      </c>
      <c r="H170" s="19" t="s">
        <v>771</v>
      </c>
      <c r="I170" s="19" t="s">
        <v>772</v>
      </c>
      <c r="J170" s="19" t="s">
        <v>772</v>
      </c>
      <c r="K170" s="19" t="s">
        <v>388</v>
      </c>
      <c r="L170" s="19" t="s">
        <v>774</v>
      </c>
      <c r="M170" s="19" t="s">
        <v>775</v>
      </c>
      <c r="N170" s="20">
        <v>42517.418124999997</v>
      </c>
      <c r="O170" s="21">
        <v>6337.96</v>
      </c>
      <c r="P170" s="21">
        <v>0</v>
      </c>
      <c r="Q170" s="21">
        <v>6337.96</v>
      </c>
      <c r="R170" s="21">
        <v>6317.26</v>
      </c>
      <c r="S170" s="20">
        <v>42517.419212959998</v>
      </c>
      <c r="T170" s="20">
        <v>42514.999988420001</v>
      </c>
      <c r="U170" s="20">
        <v>42852.632534720004</v>
      </c>
    </row>
    <row r="171" spans="1:21" ht="15.75" thickBot="1">
      <c r="A171" s="18">
        <v>162</v>
      </c>
      <c r="B171" s="19" t="s">
        <v>1095</v>
      </c>
      <c r="C171" s="19" t="s">
        <v>1096</v>
      </c>
      <c r="D171" s="19" t="s">
        <v>1118</v>
      </c>
      <c r="E171" s="19" t="s">
        <v>1119</v>
      </c>
      <c r="F171" s="19" t="s">
        <v>1109</v>
      </c>
      <c r="G171" s="19" t="s">
        <v>789</v>
      </c>
      <c r="H171" s="19" t="s">
        <v>771</v>
      </c>
      <c r="I171" s="19" t="s">
        <v>777</v>
      </c>
      <c r="J171" s="19" t="s">
        <v>777</v>
      </c>
      <c r="K171" s="19" t="s">
        <v>616</v>
      </c>
      <c r="L171" s="19" t="s">
        <v>774</v>
      </c>
      <c r="M171" s="19" t="s">
        <v>775</v>
      </c>
      <c r="N171" s="20">
        <v>42626.529305550001</v>
      </c>
      <c r="O171" s="21">
        <v>784.08</v>
      </c>
      <c r="P171" s="21">
        <v>10.68</v>
      </c>
      <c r="Q171" s="21">
        <v>784.08</v>
      </c>
      <c r="R171" s="21">
        <v>773.4</v>
      </c>
      <c r="S171" s="20">
        <v>42626.531550920001</v>
      </c>
      <c r="T171" s="20">
        <v>42620.999988420001</v>
      </c>
      <c r="U171" s="20">
        <v>42852.653310180001</v>
      </c>
    </row>
    <row r="172" spans="1:21" ht="15.75" thickBot="1">
      <c r="A172" s="18">
        <v>163</v>
      </c>
      <c r="B172" s="19" t="s">
        <v>1095</v>
      </c>
      <c r="C172" s="19" t="s">
        <v>1096</v>
      </c>
      <c r="D172" s="19" t="s">
        <v>1120</v>
      </c>
      <c r="E172" s="19" t="s">
        <v>1121</v>
      </c>
      <c r="F172" s="19" t="s">
        <v>1114</v>
      </c>
      <c r="G172" s="19" t="s">
        <v>776</v>
      </c>
      <c r="H172" s="19" t="s">
        <v>771</v>
      </c>
      <c r="I172" s="19" t="s">
        <v>772</v>
      </c>
      <c r="J172" s="19" t="s">
        <v>772</v>
      </c>
      <c r="K172" s="19" t="s">
        <v>1122</v>
      </c>
      <c r="L172" s="19" t="s">
        <v>774</v>
      </c>
      <c r="M172" s="19" t="s">
        <v>775</v>
      </c>
      <c r="N172" s="20">
        <v>42457.426631939998</v>
      </c>
      <c r="O172" s="21">
        <v>1200</v>
      </c>
      <c r="P172" s="21">
        <v>0</v>
      </c>
      <c r="Q172" s="21">
        <v>1</v>
      </c>
      <c r="R172" s="22"/>
      <c r="S172" s="20">
        <v>42471.475740740003</v>
      </c>
      <c r="T172" s="20">
        <v>42457.426631939998</v>
      </c>
      <c r="U172" s="22"/>
    </row>
    <row r="173" spans="1:21" ht="15.75" thickBot="1">
      <c r="A173" s="18">
        <v>164</v>
      </c>
      <c r="B173" s="19" t="s">
        <v>1095</v>
      </c>
      <c r="C173" s="19" t="s">
        <v>1096</v>
      </c>
      <c r="D173" s="19" t="s">
        <v>1120</v>
      </c>
      <c r="E173" s="19" t="s">
        <v>1121</v>
      </c>
      <c r="F173" s="19" t="s">
        <v>1114</v>
      </c>
      <c r="G173" s="19" t="s">
        <v>776</v>
      </c>
      <c r="H173" s="19" t="s">
        <v>771</v>
      </c>
      <c r="I173" s="19" t="s">
        <v>772</v>
      </c>
      <c r="J173" s="19" t="s">
        <v>772</v>
      </c>
      <c r="K173" s="19" t="s">
        <v>1123</v>
      </c>
      <c r="L173" s="19" t="s">
        <v>774</v>
      </c>
      <c r="M173" s="19" t="s">
        <v>775</v>
      </c>
      <c r="N173" s="20">
        <v>42467.72028935</v>
      </c>
      <c r="O173" s="21">
        <v>810</v>
      </c>
      <c r="P173" s="21">
        <v>0</v>
      </c>
      <c r="Q173" s="21">
        <v>810.01</v>
      </c>
      <c r="R173" s="21">
        <v>347.81</v>
      </c>
      <c r="S173" s="20">
        <v>42852.756585640003</v>
      </c>
      <c r="T173" s="20">
        <v>42467.72028935</v>
      </c>
      <c r="U173" s="20">
        <v>42663.383090269999</v>
      </c>
    </row>
    <row r="174" spans="1:21" ht="15.75" thickBot="1">
      <c r="A174" s="18">
        <v>165</v>
      </c>
      <c r="B174" s="19" t="s">
        <v>1095</v>
      </c>
      <c r="C174" s="19" t="s">
        <v>1096</v>
      </c>
      <c r="D174" s="19" t="s">
        <v>1120</v>
      </c>
      <c r="E174" s="19" t="s">
        <v>1121</v>
      </c>
      <c r="F174" s="19" t="s">
        <v>1109</v>
      </c>
      <c r="G174" s="19" t="s">
        <v>776</v>
      </c>
      <c r="H174" s="19" t="s">
        <v>27</v>
      </c>
      <c r="I174" s="19" t="s">
        <v>772</v>
      </c>
      <c r="J174" s="19" t="s">
        <v>772</v>
      </c>
      <c r="K174" s="19" t="s">
        <v>1123</v>
      </c>
      <c r="L174" s="19" t="s">
        <v>774</v>
      </c>
      <c r="M174" s="19" t="s">
        <v>775</v>
      </c>
      <c r="N174" s="20">
        <v>42467.72028935</v>
      </c>
      <c r="O174" s="21">
        <v>462.19</v>
      </c>
      <c r="P174" s="21">
        <v>0</v>
      </c>
      <c r="Q174" s="21">
        <v>810.01</v>
      </c>
      <c r="R174" s="21">
        <v>347.81</v>
      </c>
      <c r="S174" s="20">
        <v>42852.756585640003</v>
      </c>
      <c r="T174" s="20">
        <v>42467.72028935</v>
      </c>
      <c r="U174" s="20">
        <v>42663.383090269999</v>
      </c>
    </row>
    <row r="175" spans="1:21" ht="15.75" thickBot="1">
      <c r="A175" s="18">
        <v>166</v>
      </c>
      <c r="B175" s="19" t="s">
        <v>1095</v>
      </c>
      <c r="C175" s="19" t="s">
        <v>1096</v>
      </c>
      <c r="D175" s="19" t="s">
        <v>1120</v>
      </c>
      <c r="E175" s="19" t="s">
        <v>1121</v>
      </c>
      <c r="F175" s="19" t="s">
        <v>1114</v>
      </c>
      <c r="G175" s="19" t="s">
        <v>776</v>
      </c>
      <c r="H175" s="19" t="s">
        <v>771</v>
      </c>
      <c r="I175" s="19" t="s">
        <v>772</v>
      </c>
      <c r="J175" s="19" t="s">
        <v>772</v>
      </c>
      <c r="K175" s="19" t="s">
        <v>1124</v>
      </c>
      <c r="L175" s="19" t="s">
        <v>774</v>
      </c>
      <c r="M175" s="19" t="s">
        <v>775</v>
      </c>
      <c r="N175" s="20">
        <v>42486.484456010003</v>
      </c>
      <c r="O175" s="21">
        <v>1150</v>
      </c>
      <c r="P175" s="21">
        <v>0</v>
      </c>
      <c r="Q175" s="21">
        <v>1150.01</v>
      </c>
      <c r="R175" s="21">
        <v>638.91999999999996</v>
      </c>
      <c r="S175" s="20">
        <v>42689.567453700001</v>
      </c>
      <c r="T175" s="20">
        <v>42471.999988420001</v>
      </c>
      <c r="U175" s="20">
        <v>42663.389918979999</v>
      </c>
    </row>
    <row r="176" spans="1:21" ht="15.75" thickBot="1">
      <c r="A176" s="18">
        <v>167</v>
      </c>
      <c r="B176" s="19" t="s">
        <v>1095</v>
      </c>
      <c r="C176" s="19" t="s">
        <v>1096</v>
      </c>
      <c r="D176" s="19" t="s">
        <v>1120</v>
      </c>
      <c r="E176" s="19" t="s">
        <v>1121</v>
      </c>
      <c r="F176" s="19" t="s">
        <v>1109</v>
      </c>
      <c r="G176" s="19" t="s">
        <v>776</v>
      </c>
      <c r="H176" s="19" t="s">
        <v>27</v>
      </c>
      <c r="I176" s="19" t="s">
        <v>772</v>
      </c>
      <c r="J176" s="19" t="s">
        <v>772</v>
      </c>
      <c r="K176" s="19" t="s">
        <v>1124</v>
      </c>
      <c r="L176" s="19" t="s">
        <v>774</v>
      </c>
      <c r="M176" s="19" t="s">
        <v>775</v>
      </c>
      <c r="N176" s="20">
        <v>42486.484456010003</v>
      </c>
      <c r="O176" s="21">
        <v>511.08</v>
      </c>
      <c r="P176" s="21">
        <v>0</v>
      </c>
      <c r="Q176" s="21">
        <v>1150.01</v>
      </c>
      <c r="R176" s="21">
        <v>638.91999999999996</v>
      </c>
      <c r="S176" s="20">
        <v>42689.567453700001</v>
      </c>
      <c r="T176" s="20">
        <v>42471.999988420001</v>
      </c>
      <c r="U176" s="20">
        <v>42663.389918979999</v>
      </c>
    </row>
    <row r="177" spans="1:21" ht="15.75" thickBot="1">
      <c r="A177" s="18">
        <v>168</v>
      </c>
      <c r="B177" s="19" t="s">
        <v>1095</v>
      </c>
      <c r="C177" s="19" t="s">
        <v>1096</v>
      </c>
      <c r="D177" s="19" t="s">
        <v>1120</v>
      </c>
      <c r="E177" s="19" t="s">
        <v>1121</v>
      </c>
      <c r="F177" s="19" t="s">
        <v>1109</v>
      </c>
      <c r="G177" s="19" t="s">
        <v>776</v>
      </c>
      <c r="H177" s="19" t="s">
        <v>27</v>
      </c>
      <c r="I177" s="19" t="s">
        <v>777</v>
      </c>
      <c r="J177" s="19" t="s">
        <v>777</v>
      </c>
      <c r="K177" s="19" t="s">
        <v>725</v>
      </c>
      <c r="L177" s="19" t="s">
        <v>774</v>
      </c>
      <c r="M177" s="19" t="s">
        <v>775</v>
      </c>
      <c r="N177" s="20">
        <v>42759.29655092</v>
      </c>
      <c r="O177" s="21">
        <v>856.47</v>
      </c>
      <c r="P177" s="21">
        <v>2.15</v>
      </c>
      <c r="Q177" s="21">
        <v>391.22</v>
      </c>
      <c r="R177" s="21">
        <v>389.07</v>
      </c>
      <c r="S177" s="20">
        <v>42813.56604166</v>
      </c>
      <c r="T177" s="20">
        <v>42759.29655092</v>
      </c>
      <c r="U177" s="20">
        <v>42852.657534719998</v>
      </c>
    </row>
    <row r="178" spans="1:21" ht="15.75" thickBot="1">
      <c r="A178" s="18">
        <v>169</v>
      </c>
      <c r="B178" s="19" t="s">
        <v>1095</v>
      </c>
      <c r="C178" s="19" t="s">
        <v>1096</v>
      </c>
      <c r="D178" s="19" t="s">
        <v>1120</v>
      </c>
      <c r="E178" s="19" t="s">
        <v>1121</v>
      </c>
      <c r="F178" s="19" t="s">
        <v>1114</v>
      </c>
      <c r="G178" s="19" t="s">
        <v>776</v>
      </c>
      <c r="H178" s="19" t="s">
        <v>27</v>
      </c>
      <c r="I178" s="19" t="s">
        <v>777</v>
      </c>
      <c r="J178" s="19" t="s">
        <v>777</v>
      </c>
      <c r="K178" s="19" t="s">
        <v>725</v>
      </c>
      <c r="L178" s="19" t="s">
        <v>774</v>
      </c>
      <c r="M178" s="19" t="s">
        <v>775</v>
      </c>
      <c r="N178" s="20">
        <v>42759.29655092</v>
      </c>
      <c r="O178" s="21">
        <v>856.47</v>
      </c>
      <c r="P178" s="21">
        <v>2.15</v>
      </c>
      <c r="Q178" s="21">
        <v>391.22</v>
      </c>
      <c r="R178" s="21">
        <v>389.07</v>
      </c>
      <c r="S178" s="20">
        <v>42813.56604166</v>
      </c>
      <c r="T178" s="20">
        <v>42759.29655092</v>
      </c>
      <c r="U178" s="20">
        <v>42852.657534719998</v>
      </c>
    </row>
    <row r="179" spans="1:21" ht="15.75" thickBot="1">
      <c r="A179" s="18">
        <v>170</v>
      </c>
      <c r="B179" s="19" t="s">
        <v>1095</v>
      </c>
      <c r="C179" s="19" t="s">
        <v>1096</v>
      </c>
      <c r="D179" s="19" t="s">
        <v>1120</v>
      </c>
      <c r="E179" s="19" t="s">
        <v>1121</v>
      </c>
      <c r="F179" s="19" t="s">
        <v>1109</v>
      </c>
      <c r="G179" s="19" t="s">
        <v>776</v>
      </c>
      <c r="H179" s="19" t="s">
        <v>27</v>
      </c>
      <c r="I179" s="19" t="s">
        <v>777</v>
      </c>
      <c r="J179" s="19" t="s">
        <v>772</v>
      </c>
      <c r="K179" s="19" t="s">
        <v>731</v>
      </c>
      <c r="L179" s="19" t="s">
        <v>774</v>
      </c>
      <c r="M179" s="19" t="s">
        <v>775</v>
      </c>
      <c r="N179" s="20">
        <v>42760.47320601</v>
      </c>
      <c r="O179" s="21">
        <v>759.08</v>
      </c>
      <c r="P179" s="21">
        <v>40.9</v>
      </c>
      <c r="Q179" s="21">
        <v>484.87</v>
      </c>
      <c r="R179" s="21">
        <v>470.96</v>
      </c>
      <c r="S179" s="20">
        <v>42808.750763880002</v>
      </c>
      <c r="T179" s="20">
        <v>42760.47320601</v>
      </c>
      <c r="U179" s="20">
        <v>42852.621469899997</v>
      </c>
    </row>
    <row r="180" spans="1:21" ht="15.75" thickBot="1">
      <c r="A180" s="18">
        <v>171</v>
      </c>
      <c r="B180" s="19" t="s">
        <v>1095</v>
      </c>
      <c r="C180" s="19" t="s">
        <v>1096</v>
      </c>
      <c r="D180" s="19" t="s">
        <v>1120</v>
      </c>
      <c r="E180" s="19" t="s">
        <v>1121</v>
      </c>
      <c r="F180" s="19" t="s">
        <v>1114</v>
      </c>
      <c r="G180" s="19" t="s">
        <v>776</v>
      </c>
      <c r="H180" s="19" t="s">
        <v>27</v>
      </c>
      <c r="I180" s="19" t="s">
        <v>777</v>
      </c>
      <c r="J180" s="19" t="s">
        <v>777</v>
      </c>
      <c r="K180" s="19" t="s">
        <v>731</v>
      </c>
      <c r="L180" s="19" t="s">
        <v>774</v>
      </c>
      <c r="M180" s="19" t="s">
        <v>775</v>
      </c>
      <c r="N180" s="20">
        <v>42760.47320601</v>
      </c>
      <c r="O180" s="21">
        <v>759.08</v>
      </c>
      <c r="P180" s="21">
        <v>40.9</v>
      </c>
      <c r="Q180" s="21">
        <v>484.87</v>
      </c>
      <c r="R180" s="21">
        <v>470.96</v>
      </c>
      <c r="S180" s="20">
        <v>42808.750763880002</v>
      </c>
      <c r="T180" s="20">
        <v>42760.47320601</v>
      </c>
      <c r="U180" s="20">
        <v>42852.621469899997</v>
      </c>
    </row>
    <row r="181" spans="1:21" ht="15.75" thickBot="1">
      <c r="A181" s="18">
        <v>172</v>
      </c>
      <c r="B181" s="19" t="s">
        <v>1095</v>
      </c>
      <c r="C181" s="19" t="s">
        <v>1096</v>
      </c>
      <c r="D181" s="19" t="s">
        <v>1125</v>
      </c>
      <c r="E181" s="19" t="s">
        <v>1126</v>
      </c>
      <c r="F181" s="19" t="s">
        <v>1127</v>
      </c>
      <c r="G181" s="19" t="s">
        <v>776</v>
      </c>
      <c r="H181" s="19" t="s">
        <v>771</v>
      </c>
      <c r="I181" s="19" t="s">
        <v>777</v>
      </c>
      <c r="J181" s="19" t="s">
        <v>777</v>
      </c>
      <c r="K181" s="19" t="s">
        <v>440</v>
      </c>
      <c r="L181" s="19" t="s">
        <v>774</v>
      </c>
      <c r="M181" s="19" t="s">
        <v>775</v>
      </c>
      <c r="N181" s="20">
        <v>42524.412256939999</v>
      </c>
      <c r="O181" s="21">
        <v>799.28</v>
      </c>
      <c r="P181" s="21">
        <v>13.87</v>
      </c>
      <c r="Q181" s="21">
        <v>799.28</v>
      </c>
      <c r="R181" s="21">
        <v>785.41</v>
      </c>
      <c r="S181" s="20">
        <v>42524.4130324</v>
      </c>
      <c r="T181" s="20">
        <v>42510.999988420001</v>
      </c>
      <c r="U181" s="20">
        <v>42852.636840270003</v>
      </c>
    </row>
    <row r="182" spans="1:21" ht="15.75" thickBot="1">
      <c r="A182" s="18">
        <v>173</v>
      </c>
      <c r="B182" s="19" t="s">
        <v>1095</v>
      </c>
      <c r="C182" s="19" t="s">
        <v>1096</v>
      </c>
      <c r="D182" s="19" t="s">
        <v>1125</v>
      </c>
      <c r="E182" s="19" t="s">
        <v>1126</v>
      </c>
      <c r="F182" s="19" t="s">
        <v>1127</v>
      </c>
      <c r="G182" s="19" t="s">
        <v>776</v>
      </c>
      <c r="H182" s="19" t="s">
        <v>27</v>
      </c>
      <c r="I182" s="19" t="s">
        <v>777</v>
      </c>
      <c r="J182" s="19" t="s">
        <v>777</v>
      </c>
      <c r="K182" s="19" t="s">
        <v>1128</v>
      </c>
      <c r="L182" s="19" t="s">
        <v>849</v>
      </c>
      <c r="M182" s="19" t="s">
        <v>775</v>
      </c>
      <c r="N182" s="20">
        <v>42660.559328700001</v>
      </c>
      <c r="O182" s="21">
        <v>1000</v>
      </c>
      <c r="P182" s="21">
        <v>1000</v>
      </c>
      <c r="Q182" s="21">
        <v>1000</v>
      </c>
      <c r="R182" s="22"/>
      <c r="S182" s="20">
        <v>42660.561412030002</v>
      </c>
      <c r="T182" s="20">
        <v>42644.999988420001</v>
      </c>
      <c r="U182" s="22"/>
    </row>
    <row r="183" spans="1:21" ht="15.75" thickBot="1">
      <c r="A183" s="18">
        <v>174</v>
      </c>
      <c r="B183" s="19" t="s">
        <v>1095</v>
      </c>
      <c r="C183" s="19" t="s">
        <v>1096</v>
      </c>
      <c r="D183" s="19" t="s">
        <v>1129</v>
      </c>
      <c r="E183" s="19" t="s">
        <v>1130</v>
      </c>
      <c r="F183" s="19" t="s">
        <v>1127</v>
      </c>
      <c r="G183" s="19" t="s">
        <v>776</v>
      </c>
      <c r="H183" s="19" t="s">
        <v>771</v>
      </c>
      <c r="I183" s="19" t="s">
        <v>777</v>
      </c>
      <c r="J183" s="19" t="s">
        <v>777</v>
      </c>
      <c r="K183" s="19" t="s">
        <v>357</v>
      </c>
      <c r="L183" s="19" t="s">
        <v>774</v>
      </c>
      <c r="M183" s="19" t="s">
        <v>775</v>
      </c>
      <c r="N183" s="20">
        <v>42515.637060180001</v>
      </c>
      <c r="O183" s="21">
        <v>187.44</v>
      </c>
      <c r="P183" s="21">
        <v>2.2200000000000002</v>
      </c>
      <c r="Q183" s="21">
        <v>187.44</v>
      </c>
      <c r="R183" s="21">
        <v>185.22</v>
      </c>
      <c r="S183" s="20">
        <v>42515.639525459999</v>
      </c>
      <c r="T183" s="20">
        <v>42510.999988420001</v>
      </c>
      <c r="U183" s="20">
        <v>42852.626967589997</v>
      </c>
    </row>
    <row r="184" spans="1:21" ht="15.75" thickBot="1">
      <c r="A184" s="18">
        <v>175</v>
      </c>
      <c r="B184" s="19" t="s">
        <v>1095</v>
      </c>
      <c r="C184" s="19" t="s">
        <v>1096</v>
      </c>
      <c r="D184" s="19" t="s">
        <v>1131</v>
      </c>
      <c r="E184" s="19" t="s">
        <v>1132</v>
      </c>
      <c r="F184" s="19" t="s">
        <v>1133</v>
      </c>
      <c r="G184" s="19" t="s">
        <v>789</v>
      </c>
      <c r="H184" s="19" t="s">
        <v>27</v>
      </c>
      <c r="I184" s="19" t="s">
        <v>777</v>
      </c>
      <c r="J184" s="19" t="s">
        <v>777</v>
      </c>
      <c r="K184" s="19" t="s">
        <v>711</v>
      </c>
      <c r="L184" s="19" t="s">
        <v>774</v>
      </c>
      <c r="M184" s="19" t="s">
        <v>775</v>
      </c>
      <c r="N184" s="20">
        <v>42668.508263880001</v>
      </c>
      <c r="O184" s="21">
        <v>1400</v>
      </c>
      <c r="P184" s="21">
        <v>3180.38</v>
      </c>
      <c r="Q184" s="21">
        <v>7000</v>
      </c>
      <c r="R184" s="21">
        <v>3819.62</v>
      </c>
      <c r="S184" s="20">
        <v>42668.510196750001</v>
      </c>
      <c r="T184" s="20">
        <v>42660.999988420001</v>
      </c>
      <c r="U184" s="20">
        <v>42852.681203699998</v>
      </c>
    </row>
    <row r="185" spans="1:21" ht="15.75" thickBot="1">
      <c r="A185" s="18">
        <v>176</v>
      </c>
      <c r="B185" s="19" t="s">
        <v>1095</v>
      </c>
      <c r="C185" s="19" t="s">
        <v>1096</v>
      </c>
      <c r="D185" s="19" t="s">
        <v>1134</v>
      </c>
      <c r="E185" s="19" t="s">
        <v>1135</v>
      </c>
      <c r="F185" s="19" t="s">
        <v>1133</v>
      </c>
      <c r="G185" s="19" t="s">
        <v>789</v>
      </c>
      <c r="H185" s="19" t="s">
        <v>27</v>
      </c>
      <c r="I185" s="19" t="s">
        <v>777</v>
      </c>
      <c r="J185" s="19" t="s">
        <v>777</v>
      </c>
      <c r="K185" s="19" t="s">
        <v>711</v>
      </c>
      <c r="L185" s="19" t="s">
        <v>774</v>
      </c>
      <c r="M185" s="19" t="s">
        <v>775</v>
      </c>
      <c r="N185" s="20">
        <v>42668.508263880001</v>
      </c>
      <c r="O185" s="21">
        <v>420</v>
      </c>
      <c r="P185" s="21">
        <v>3180.38</v>
      </c>
      <c r="Q185" s="21">
        <v>7000</v>
      </c>
      <c r="R185" s="21">
        <v>3819.62</v>
      </c>
      <c r="S185" s="20">
        <v>42668.510196750001</v>
      </c>
      <c r="T185" s="20">
        <v>42660.999988420001</v>
      </c>
      <c r="U185" s="20">
        <v>42852.681203699998</v>
      </c>
    </row>
    <row r="186" spans="1:21" ht="15.75" thickBot="1">
      <c r="A186" s="18">
        <v>177</v>
      </c>
      <c r="B186" s="19" t="s">
        <v>1095</v>
      </c>
      <c r="C186" s="19" t="s">
        <v>1096</v>
      </c>
      <c r="D186" s="19" t="s">
        <v>1136</v>
      </c>
      <c r="E186" s="19" t="s">
        <v>1137</v>
      </c>
      <c r="F186" s="19" t="s">
        <v>1133</v>
      </c>
      <c r="G186" s="19" t="s">
        <v>789</v>
      </c>
      <c r="H186" s="19" t="s">
        <v>27</v>
      </c>
      <c r="I186" s="19" t="s">
        <v>777</v>
      </c>
      <c r="J186" s="19" t="s">
        <v>777</v>
      </c>
      <c r="K186" s="19" t="s">
        <v>711</v>
      </c>
      <c r="L186" s="19" t="s">
        <v>774</v>
      </c>
      <c r="M186" s="19" t="s">
        <v>775</v>
      </c>
      <c r="N186" s="20">
        <v>42668.508263880001</v>
      </c>
      <c r="O186" s="21">
        <v>1470</v>
      </c>
      <c r="P186" s="21">
        <v>3180.38</v>
      </c>
      <c r="Q186" s="21">
        <v>7000</v>
      </c>
      <c r="R186" s="21">
        <v>3819.62</v>
      </c>
      <c r="S186" s="20">
        <v>42668.510196750001</v>
      </c>
      <c r="T186" s="20">
        <v>42660.999988420001</v>
      </c>
      <c r="U186" s="20">
        <v>42852.681203699998</v>
      </c>
    </row>
    <row r="187" spans="1:21" ht="15.75" thickBot="1">
      <c r="A187" s="18">
        <v>178</v>
      </c>
      <c r="B187" s="19" t="s">
        <v>1095</v>
      </c>
      <c r="C187" s="19" t="s">
        <v>1096</v>
      </c>
      <c r="D187" s="19" t="s">
        <v>1138</v>
      </c>
      <c r="E187" s="19" t="s">
        <v>1139</v>
      </c>
      <c r="F187" s="19" t="s">
        <v>1140</v>
      </c>
      <c r="G187" s="19" t="s">
        <v>789</v>
      </c>
      <c r="H187" s="19" t="s">
        <v>27</v>
      </c>
      <c r="I187" s="19" t="s">
        <v>777</v>
      </c>
      <c r="J187" s="19" t="s">
        <v>777</v>
      </c>
      <c r="K187" s="19" t="s">
        <v>711</v>
      </c>
      <c r="L187" s="19" t="s">
        <v>774</v>
      </c>
      <c r="M187" s="19" t="s">
        <v>775</v>
      </c>
      <c r="N187" s="20">
        <v>42668.508263880001</v>
      </c>
      <c r="O187" s="21">
        <v>3500</v>
      </c>
      <c r="P187" s="21">
        <v>3180.38</v>
      </c>
      <c r="Q187" s="21">
        <v>7000</v>
      </c>
      <c r="R187" s="21">
        <v>3819.62</v>
      </c>
      <c r="S187" s="20">
        <v>42668.510196750001</v>
      </c>
      <c r="T187" s="20">
        <v>42660.999988420001</v>
      </c>
      <c r="U187" s="20">
        <v>42852.681203699998</v>
      </c>
    </row>
    <row r="188" spans="1:21" ht="15.75" thickBot="1">
      <c r="A188" s="18">
        <v>179</v>
      </c>
      <c r="B188" s="19" t="s">
        <v>1095</v>
      </c>
      <c r="C188" s="19" t="s">
        <v>1096</v>
      </c>
      <c r="D188" s="19" t="s">
        <v>1141</v>
      </c>
      <c r="E188" s="19" t="s">
        <v>1142</v>
      </c>
      <c r="F188" s="19" t="s">
        <v>1133</v>
      </c>
      <c r="G188" s="19" t="s">
        <v>789</v>
      </c>
      <c r="H188" s="19" t="s">
        <v>27</v>
      </c>
      <c r="I188" s="19" t="s">
        <v>777</v>
      </c>
      <c r="J188" s="19" t="s">
        <v>777</v>
      </c>
      <c r="K188" s="19" t="s">
        <v>711</v>
      </c>
      <c r="L188" s="19" t="s">
        <v>774</v>
      </c>
      <c r="M188" s="19" t="s">
        <v>775</v>
      </c>
      <c r="N188" s="20">
        <v>42668.508263880001</v>
      </c>
      <c r="O188" s="21">
        <v>210</v>
      </c>
      <c r="P188" s="21">
        <v>3180.38</v>
      </c>
      <c r="Q188" s="21">
        <v>7000</v>
      </c>
      <c r="R188" s="21">
        <v>3819.62</v>
      </c>
      <c r="S188" s="20">
        <v>42668.510196750001</v>
      </c>
      <c r="T188" s="20">
        <v>42660.999988420001</v>
      </c>
      <c r="U188" s="20">
        <v>42852.681203699998</v>
      </c>
    </row>
    <row r="189" spans="1:21" ht="15.75" thickBot="1">
      <c r="A189" s="18">
        <v>180</v>
      </c>
      <c r="B189" s="19" t="s">
        <v>1095</v>
      </c>
      <c r="C189" s="19" t="s">
        <v>1096</v>
      </c>
      <c r="D189" s="19" t="s">
        <v>1143</v>
      </c>
      <c r="E189" s="19" t="s">
        <v>1144</v>
      </c>
      <c r="F189" s="19" t="s">
        <v>1099</v>
      </c>
      <c r="G189" s="19" t="s">
        <v>816</v>
      </c>
      <c r="H189" s="19" t="s">
        <v>27</v>
      </c>
      <c r="I189" s="19" t="s">
        <v>777</v>
      </c>
      <c r="J189" s="19" t="s">
        <v>777</v>
      </c>
      <c r="K189" s="19" t="s">
        <v>1103</v>
      </c>
      <c r="L189" s="19" t="s">
        <v>774</v>
      </c>
      <c r="M189" s="19" t="s">
        <v>775</v>
      </c>
      <c r="N189" s="20">
        <v>42860.427337959998</v>
      </c>
      <c r="O189" s="21">
        <v>1246.3800000000001</v>
      </c>
      <c r="P189" s="21">
        <v>1917.5</v>
      </c>
      <c r="Q189" s="21">
        <v>1917.5</v>
      </c>
      <c r="R189" s="22"/>
      <c r="S189" s="20">
        <v>42860.429756940001</v>
      </c>
      <c r="T189" s="20">
        <v>42853.999988420001</v>
      </c>
      <c r="U189" s="22"/>
    </row>
    <row r="190" spans="1:21" ht="15.75" thickBot="1">
      <c r="A190" s="18">
        <v>181</v>
      </c>
      <c r="B190" s="19" t="s">
        <v>1145</v>
      </c>
      <c r="C190" s="22"/>
      <c r="D190" s="19" t="s">
        <v>1146</v>
      </c>
      <c r="E190" s="19" t="s">
        <v>1147</v>
      </c>
      <c r="F190" s="19" t="s">
        <v>1148</v>
      </c>
      <c r="G190" s="19" t="s">
        <v>816</v>
      </c>
      <c r="H190" s="19" t="s">
        <v>771</v>
      </c>
      <c r="I190" s="19" t="s">
        <v>777</v>
      </c>
      <c r="J190" s="19" t="s">
        <v>777</v>
      </c>
      <c r="K190" s="19" t="s">
        <v>573</v>
      </c>
      <c r="L190" s="19" t="s">
        <v>774</v>
      </c>
      <c r="M190" s="19" t="s">
        <v>775</v>
      </c>
      <c r="N190" s="20">
        <v>42564.622361109999</v>
      </c>
      <c r="O190" s="21">
        <v>754.82</v>
      </c>
      <c r="P190" s="21">
        <v>213.24</v>
      </c>
      <c r="Q190" s="21">
        <v>754.82</v>
      </c>
      <c r="R190" s="21">
        <v>541.58000000000004</v>
      </c>
      <c r="S190" s="20">
        <v>42564.625729159998</v>
      </c>
      <c r="T190" s="20">
        <v>42562.999988420001</v>
      </c>
      <c r="U190" s="20">
        <v>42852.647824070002</v>
      </c>
    </row>
    <row r="191" spans="1:21" ht="15.75" thickBot="1">
      <c r="A191" s="18">
        <v>182</v>
      </c>
      <c r="B191" s="19" t="s">
        <v>1149</v>
      </c>
      <c r="C191" s="19" t="s">
        <v>1150</v>
      </c>
      <c r="D191" s="19" t="s">
        <v>1151</v>
      </c>
      <c r="E191" s="19" t="s">
        <v>1152</v>
      </c>
      <c r="F191" s="19" t="s">
        <v>1153</v>
      </c>
      <c r="G191" s="19" t="s">
        <v>776</v>
      </c>
      <c r="H191" s="19" t="s">
        <v>771</v>
      </c>
      <c r="I191" s="19" t="s">
        <v>777</v>
      </c>
      <c r="J191" s="19" t="s">
        <v>777</v>
      </c>
      <c r="K191" s="19" t="s">
        <v>352</v>
      </c>
      <c r="L191" s="19" t="s">
        <v>774</v>
      </c>
      <c r="M191" s="19" t="s">
        <v>775</v>
      </c>
      <c r="N191" s="20">
        <v>42515.635879629997</v>
      </c>
      <c r="O191" s="21">
        <v>460.44</v>
      </c>
      <c r="P191" s="21">
        <v>463.19</v>
      </c>
      <c r="Q191" s="21">
        <v>1460.44</v>
      </c>
      <c r="R191" s="21">
        <v>997.25</v>
      </c>
      <c r="S191" s="20">
        <v>42852.445115740004</v>
      </c>
      <c r="T191" s="20">
        <v>42513.999988420001</v>
      </c>
      <c r="U191" s="20">
        <v>42852.625648139998</v>
      </c>
    </row>
    <row r="192" spans="1:21" ht="15.75" thickBot="1">
      <c r="A192" s="18">
        <v>183</v>
      </c>
      <c r="B192" s="19" t="s">
        <v>1149</v>
      </c>
      <c r="C192" s="19" t="s">
        <v>1150</v>
      </c>
      <c r="D192" s="19" t="s">
        <v>1151</v>
      </c>
      <c r="E192" s="19" t="s">
        <v>1152</v>
      </c>
      <c r="F192" s="19" t="s">
        <v>1153</v>
      </c>
      <c r="G192" s="19" t="s">
        <v>776</v>
      </c>
      <c r="H192" s="19" t="s">
        <v>27</v>
      </c>
      <c r="I192" s="19" t="s">
        <v>777</v>
      </c>
      <c r="J192" s="19" t="s">
        <v>777</v>
      </c>
      <c r="K192" s="19" t="s">
        <v>1154</v>
      </c>
      <c r="L192" s="19" t="s">
        <v>774</v>
      </c>
      <c r="M192" s="19" t="s">
        <v>775</v>
      </c>
      <c r="N192" s="20">
        <v>42857.507881940001</v>
      </c>
      <c r="O192" s="21">
        <v>1200</v>
      </c>
      <c r="P192" s="21">
        <v>1200</v>
      </c>
      <c r="Q192" s="21">
        <v>1200</v>
      </c>
      <c r="R192" s="22"/>
      <c r="S192" s="20">
        <v>42857.510671290001</v>
      </c>
      <c r="T192" s="20">
        <v>42850.999988420001</v>
      </c>
      <c r="U192" s="22"/>
    </row>
    <row r="193" spans="1:21" ht="15.75" thickBot="1">
      <c r="A193" s="18">
        <v>184</v>
      </c>
      <c r="B193" s="19" t="s">
        <v>1155</v>
      </c>
      <c r="C193" s="22"/>
      <c r="D193" s="19" t="s">
        <v>1156</v>
      </c>
      <c r="E193" s="19" t="s">
        <v>1157</v>
      </c>
      <c r="F193" s="19" t="s">
        <v>1158</v>
      </c>
      <c r="G193" s="19" t="s">
        <v>776</v>
      </c>
      <c r="H193" s="19" t="s">
        <v>771</v>
      </c>
      <c r="I193" s="19" t="s">
        <v>777</v>
      </c>
      <c r="J193" s="19" t="s">
        <v>777</v>
      </c>
      <c r="K193" s="19" t="s">
        <v>1159</v>
      </c>
      <c r="L193" s="19" t="s">
        <v>774</v>
      </c>
      <c r="M193" s="19" t="s">
        <v>775</v>
      </c>
      <c r="N193" s="20">
        <v>42312.580682870001</v>
      </c>
      <c r="O193" s="21">
        <v>1076.8800000000001</v>
      </c>
      <c r="P193" s="21">
        <v>1076.8800000000001</v>
      </c>
      <c r="Q193" s="21">
        <v>1076.8800000000001</v>
      </c>
      <c r="R193" s="22"/>
      <c r="S193" s="20">
        <v>42312.583888879999</v>
      </c>
      <c r="T193" s="20">
        <v>42311.999988420001</v>
      </c>
      <c r="U193" s="22"/>
    </row>
    <row r="194" spans="1:21" ht="15.75" thickBot="1">
      <c r="A194" s="18">
        <v>185</v>
      </c>
      <c r="B194" s="19" t="s">
        <v>790</v>
      </c>
      <c r="C194" s="19" t="s">
        <v>791</v>
      </c>
      <c r="D194" s="19" t="s">
        <v>1160</v>
      </c>
      <c r="E194" s="19" t="s">
        <v>1161</v>
      </c>
      <c r="F194" s="19" t="s">
        <v>1162</v>
      </c>
      <c r="G194" s="19" t="s">
        <v>789</v>
      </c>
      <c r="H194" s="19" t="s">
        <v>771</v>
      </c>
      <c r="I194" s="19" t="s">
        <v>777</v>
      </c>
      <c r="J194" s="19" t="s">
        <v>777</v>
      </c>
      <c r="K194" s="19" t="s">
        <v>490</v>
      </c>
      <c r="L194" s="19" t="s">
        <v>774</v>
      </c>
      <c r="M194" s="19" t="s">
        <v>775</v>
      </c>
      <c r="N194" s="20">
        <v>42529.584872680003</v>
      </c>
      <c r="O194" s="21">
        <v>239.83</v>
      </c>
      <c r="P194" s="21">
        <v>77.25</v>
      </c>
      <c r="Q194" s="21">
        <v>239.83</v>
      </c>
      <c r="R194" s="21">
        <v>162.58000000000001</v>
      </c>
      <c r="S194" s="20">
        <v>42529.585787030002</v>
      </c>
      <c r="T194" s="20">
        <v>42529.584872680003</v>
      </c>
      <c r="U194" s="20">
        <v>42852.639467590001</v>
      </c>
    </row>
    <row r="195" spans="1:21" ht="15.75" thickBot="1">
      <c r="A195" s="18">
        <v>186</v>
      </c>
      <c r="B195" s="19" t="s">
        <v>790</v>
      </c>
      <c r="C195" s="19" t="s">
        <v>791</v>
      </c>
      <c r="D195" s="19" t="s">
        <v>1163</v>
      </c>
      <c r="E195" s="19" t="s">
        <v>1164</v>
      </c>
      <c r="F195" s="19" t="s">
        <v>1165</v>
      </c>
      <c r="G195" s="19" t="s">
        <v>789</v>
      </c>
      <c r="H195" s="19" t="s">
        <v>27</v>
      </c>
      <c r="I195" s="19" t="s">
        <v>777</v>
      </c>
      <c r="J195" s="19" t="s">
        <v>777</v>
      </c>
      <c r="K195" s="19" t="s">
        <v>1166</v>
      </c>
      <c r="L195" s="19" t="s">
        <v>774</v>
      </c>
      <c r="M195" s="19" t="s">
        <v>775</v>
      </c>
      <c r="N195" s="20">
        <v>42739.684120370002</v>
      </c>
      <c r="O195" s="21">
        <v>431.62</v>
      </c>
      <c r="P195" s="21">
        <v>706.17</v>
      </c>
      <c r="Q195" s="21">
        <v>863.24</v>
      </c>
      <c r="R195" s="21">
        <v>157.07</v>
      </c>
      <c r="S195" s="20">
        <v>42795.499039349997</v>
      </c>
      <c r="T195" s="20">
        <v>42725.999988420001</v>
      </c>
      <c r="U195" s="20">
        <v>42837.482685180003</v>
      </c>
    </row>
    <row r="196" spans="1:21" ht="15.75" thickBot="1">
      <c r="A196" s="18">
        <v>187</v>
      </c>
      <c r="B196" s="19" t="s">
        <v>1095</v>
      </c>
      <c r="C196" s="19" t="s">
        <v>1096</v>
      </c>
      <c r="D196" s="19" t="s">
        <v>1167</v>
      </c>
      <c r="E196" s="19" t="s">
        <v>1168</v>
      </c>
      <c r="F196" s="19" t="s">
        <v>1169</v>
      </c>
      <c r="G196" s="19" t="s">
        <v>859</v>
      </c>
      <c r="H196" s="19" t="s">
        <v>845</v>
      </c>
      <c r="I196" s="19" t="s">
        <v>772</v>
      </c>
      <c r="J196" s="19" t="s">
        <v>772</v>
      </c>
      <c r="K196" s="19" t="s">
        <v>1170</v>
      </c>
      <c r="L196" s="19" t="s">
        <v>774</v>
      </c>
      <c r="M196" s="19" t="s">
        <v>775</v>
      </c>
      <c r="N196" s="20">
        <v>42034.387916660002</v>
      </c>
      <c r="O196" s="21">
        <v>7171</v>
      </c>
      <c r="P196" s="21">
        <v>0</v>
      </c>
      <c r="Q196" s="21">
        <v>7171</v>
      </c>
      <c r="R196" s="21">
        <v>7169.47</v>
      </c>
      <c r="S196" s="20">
        <v>42052.696030090003</v>
      </c>
      <c r="T196" s="20">
        <v>42030.999988420001</v>
      </c>
      <c r="U196" s="20">
        <v>42509.999988420001</v>
      </c>
    </row>
    <row r="197" spans="1:21" ht="15.75" thickBot="1">
      <c r="A197" s="18">
        <v>188</v>
      </c>
      <c r="B197" s="19" t="s">
        <v>1095</v>
      </c>
      <c r="C197" s="19" t="s">
        <v>1096</v>
      </c>
      <c r="D197" s="19" t="s">
        <v>1167</v>
      </c>
      <c r="E197" s="19" t="s">
        <v>1168</v>
      </c>
      <c r="F197" s="19" t="s">
        <v>1169</v>
      </c>
      <c r="G197" s="19" t="s">
        <v>789</v>
      </c>
      <c r="H197" s="19" t="s">
        <v>845</v>
      </c>
      <c r="I197" s="19" t="s">
        <v>772</v>
      </c>
      <c r="J197" s="19" t="s">
        <v>772</v>
      </c>
      <c r="K197" s="19" t="s">
        <v>1170</v>
      </c>
      <c r="L197" s="19" t="s">
        <v>774</v>
      </c>
      <c r="M197" s="19" t="s">
        <v>775</v>
      </c>
      <c r="N197" s="20">
        <v>42034.387916660002</v>
      </c>
      <c r="O197" s="21">
        <v>7171</v>
      </c>
      <c r="P197" s="21">
        <v>0</v>
      </c>
      <c r="Q197" s="21">
        <v>7171</v>
      </c>
      <c r="R197" s="21">
        <v>7169.47</v>
      </c>
      <c r="S197" s="20">
        <v>42052.696030090003</v>
      </c>
      <c r="T197" s="20">
        <v>42030.999988420001</v>
      </c>
      <c r="U197" s="20">
        <v>42509.999988420001</v>
      </c>
    </row>
    <row r="198" spans="1:21" ht="15.75" thickBot="1">
      <c r="A198" s="18">
        <v>189</v>
      </c>
      <c r="B198" s="19" t="s">
        <v>1095</v>
      </c>
      <c r="C198" s="19" t="s">
        <v>1096</v>
      </c>
      <c r="D198" s="19" t="s">
        <v>1167</v>
      </c>
      <c r="E198" s="19" t="s">
        <v>1168</v>
      </c>
      <c r="F198" s="19" t="s">
        <v>1169</v>
      </c>
      <c r="G198" s="19" t="s">
        <v>789</v>
      </c>
      <c r="H198" s="19" t="s">
        <v>771</v>
      </c>
      <c r="I198" s="19" t="s">
        <v>772</v>
      </c>
      <c r="J198" s="19" t="s">
        <v>772</v>
      </c>
      <c r="K198" s="19" t="s">
        <v>1171</v>
      </c>
      <c r="L198" s="19" t="s">
        <v>774</v>
      </c>
      <c r="M198" s="19" t="s">
        <v>775</v>
      </c>
      <c r="N198" s="20">
        <v>42460.657962960002</v>
      </c>
      <c r="O198" s="21">
        <v>766.04</v>
      </c>
      <c r="P198" s="21">
        <v>0</v>
      </c>
      <c r="Q198" s="21">
        <v>866.04</v>
      </c>
      <c r="R198" s="21">
        <v>841.16</v>
      </c>
      <c r="S198" s="20">
        <v>42762.504305549999</v>
      </c>
      <c r="T198" s="20">
        <v>42450.999988420001</v>
      </c>
      <c r="U198" s="20">
        <v>42780.50153935</v>
      </c>
    </row>
    <row r="199" spans="1:21" ht="15.75" thickBot="1">
      <c r="A199" s="18">
        <v>190</v>
      </c>
      <c r="B199" s="19" t="s">
        <v>1095</v>
      </c>
      <c r="C199" s="19" t="s">
        <v>1096</v>
      </c>
      <c r="D199" s="19" t="s">
        <v>1167</v>
      </c>
      <c r="E199" s="19" t="s">
        <v>1168</v>
      </c>
      <c r="F199" s="19" t="s">
        <v>1169</v>
      </c>
      <c r="G199" s="19" t="s">
        <v>789</v>
      </c>
      <c r="H199" s="19" t="s">
        <v>27</v>
      </c>
      <c r="I199" s="19" t="s">
        <v>777</v>
      </c>
      <c r="J199" s="19" t="s">
        <v>777</v>
      </c>
      <c r="K199" s="19" t="s">
        <v>1172</v>
      </c>
      <c r="L199" s="19" t="s">
        <v>774</v>
      </c>
      <c r="M199" s="19" t="s">
        <v>775</v>
      </c>
      <c r="N199" s="20">
        <v>42626.533993049998</v>
      </c>
      <c r="O199" s="21">
        <v>1000</v>
      </c>
      <c r="P199" s="21">
        <v>1000</v>
      </c>
      <c r="Q199" s="21">
        <v>1000</v>
      </c>
      <c r="R199" s="22"/>
      <c r="S199" s="20">
        <v>42626.534351850001</v>
      </c>
      <c r="T199" s="20">
        <v>42644</v>
      </c>
      <c r="U199" s="22"/>
    </row>
    <row r="200" spans="1:21" ht="15.75" thickBot="1">
      <c r="A200" s="18">
        <v>191</v>
      </c>
      <c r="B200" s="19" t="s">
        <v>992</v>
      </c>
      <c r="C200" s="19" t="s">
        <v>993</v>
      </c>
      <c r="D200" s="19" t="s">
        <v>1173</v>
      </c>
      <c r="E200" s="19" t="s">
        <v>1174</v>
      </c>
      <c r="F200" s="19" t="s">
        <v>1175</v>
      </c>
      <c r="G200" s="19" t="s">
        <v>816</v>
      </c>
      <c r="H200" s="19" t="s">
        <v>27</v>
      </c>
      <c r="I200" s="19" t="s">
        <v>777</v>
      </c>
      <c r="J200" s="19" t="s">
        <v>777</v>
      </c>
      <c r="K200" s="19" t="s">
        <v>722</v>
      </c>
      <c r="L200" s="19" t="s">
        <v>774</v>
      </c>
      <c r="M200" s="19" t="s">
        <v>775</v>
      </c>
      <c r="N200" s="20">
        <v>42668.578090269999</v>
      </c>
      <c r="O200" s="21">
        <v>507</v>
      </c>
      <c r="P200" s="21">
        <v>329.38</v>
      </c>
      <c r="Q200" s="21">
        <v>507</v>
      </c>
      <c r="R200" s="21">
        <v>177.62</v>
      </c>
      <c r="S200" s="20">
        <v>42668.579143510004</v>
      </c>
      <c r="T200" s="20">
        <v>42660.999988420001</v>
      </c>
      <c r="U200" s="20">
        <v>42852.67001157</v>
      </c>
    </row>
    <row r="201" spans="1:21" ht="15.75" thickBot="1">
      <c r="A201" s="18">
        <v>192</v>
      </c>
      <c r="B201" s="19" t="s">
        <v>1176</v>
      </c>
      <c r="C201" s="22"/>
      <c r="D201" s="19" t="s">
        <v>1177</v>
      </c>
      <c r="E201" s="19" t="s">
        <v>1178</v>
      </c>
      <c r="F201" s="19" t="s">
        <v>1179</v>
      </c>
      <c r="G201" s="19" t="s">
        <v>776</v>
      </c>
      <c r="H201" s="19" t="s">
        <v>771</v>
      </c>
      <c r="I201" s="19" t="s">
        <v>777</v>
      </c>
      <c r="J201" s="19" t="s">
        <v>777</v>
      </c>
      <c r="K201" s="19" t="s">
        <v>1180</v>
      </c>
      <c r="L201" s="19" t="s">
        <v>774</v>
      </c>
      <c r="M201" s="19" t="s">
        <v>775</v>
      </c>
      <c r="N201" s="20">
        <v>42590.596712960003</v>
      </c>
      <c r="O201" s="21">
        <v>125</v>
      </c>
      <c r="P201" s="21">
        <v>464.38</v>
      </c>
      <c r="Q201" s="21">
        <v>1250</v>
      </c>
      <c r="R201" s="21">
        <v>1127.4100000000001</v>
      </c>
      <c r="S201" s="20">
        <v>42852.434895830003</v>
      </c>
      <c r="T201" s="20">
        <v>42587.999988420001</v>
      </c>
      <c r="U201" s="20">
        <v>42852.650543980002</v>
      </c>
    </row>
    <row r="202" spans="1:21" ht="15.75" thickBot="1">
      <c r="A202" s="18">
        <v>193</v>
      </c>
      <c r="B202" s="19" t="s">
        <v>992</v>
      </c>
      <c r="C202" s="19" t="s">
        <v>993</v>
      </c>
      <c r="D202" s="19" t="s">
        <v>1181</v>
      </c>
      <c r="E202" s="19" t="s">
        <v>1182</v>
      </c>
      <c r="F202" s="19" t="s">
        <v>1065</v>
      </c>
      <c r="G202" s="19" t="s">
        <v>789</v>
      </c>
      <c r="H202" s="19" t="s">
        <v>27</v>
      </c>
      <c r="I202" s="19" t="s">
        <v>777</v>
      </c>
      <c r="J202" s="19" t="s">
        <v>777</v>
      </c>
      <c r="K202" s="19" t="s">
        <v>1166</v>
      </c>
      <c r="L202" s="19" t="s">
        <v>774</v>
      </c>
      <c r="M202" s="19" t="s">
        <v>775</v>
      </c>
      <c r="N202" s="20">
        <v>42739.684120370002</v>
      </c>
      <c r="O202" s="21">
        <v>863.24</v>
      </c>
      <c r="P202" s="21">
        <v>706.17</v>
      </c>
      <c r="Q202" s="21">
        <v>863.24</v>
      </c>
      <c r="R202" s="21">
        <v>157.07</v>
      </c>
      <c r="S202" s="20">
        <v>42795.499039349997</v>
      </c>
      <c r="T202" s="20">
        <v>42725.999988420001</v>
      </c>
      <c r="U202" s="20">
        <v>42837.482685180003</v>
      </c>
    </row>
    <row r="203" spans="1:21" ht="15.75" thickBot="1">
      <c r="A203" s="18">
        <v>194</v>
      </c>
      <c r="B203" s="19" t="s">
        <v>1145</v>
      </c>
      <c r="C203" s="22"/>
      <c r="D203" s="19" t="s">
        <v>1183</v>
      </c>
      <c r="E203" s="19" t="s">
        <v>1184</v>
      </c>
      <c r="F203" s="19" t="s">
        <v>1185</v>
      </c>
      <c r="G203" s="19" t="s">
        <v>859</v>
      </c>
      <c r="H203" s="19" t="s">
        <v>771</v>
      </c>
      <c r="I203" s="19" t="s">
        <v>777</v>
      </c>
      <c r="J203" s="19" t="s">
        <v>777</v>
      </c>
      <c r="K203" s="19" t="s">
        <v>1186</v>
      </c>
      <c r="L203" s="19" t="s">
        <v>774</v>
      </c>
      <c r="M203" s="19" t="s">
        <v>775</v>
      </c>
      <c r="N203" s="20">
        <v>42543.804675920001</v>
      </c>
      <c r="O203" s="21">
        <v>6794</v>
      </c>
      <c r="P203" s="21">
        <v>6794</v>
      </c>
      <c r="Q203" s="21">
        <v>6794</v>
      </c>
      <c r="R203" s="22"/>
      <c r="S203" s="20">
        <v>42543.805370369999</v>
      </c>
      <c r="T203" s="20">
        <v>42541.999988420001</v>
      </c>
      <c r="U203" s="22"/>
    </row>
    <row r="204" spans="1:21" ht="15.75" thickBot="1">
      <c r="A204" s="18">
        <v>195</v>
      </c>
      <c r="B204" s="19" t="s">
        <v>1145</v>
      </c>
      <c r="C204" s="22"/>
      <c r="D204" s="19" t="s">
        <v>1183</v>
      </c>
      <c r="E204" s="19" t="s">
        <v>1184</v>
      </c>
      <c r="F204" s="19" t="s">
        <v>1185</v>
      </c>
      <c r="G204" s="19" t="s">
        <v>789</v>
      </c>
      <c r="H204" s="19" t="s">
        <v>771</v>
      </c>
      <c r="I204" s="19" t="s">
        <v>777</v>
      </c>
      <c r="J204" s="19" t="s">
        <v>777</v>
      </c>
      <c r="K204" s="19" t="s">
        <v>1186</v>
      </c>
      <c r="L204" s="19" t="s">
        <v>774</v>
      </c>
      <c r="M204" s="19" t="s">
        <v>775</v>
      </c>
      <c r="N204" s="20">
        <v>42543.804675920001</v>
      </c>
      <c r="O204" s="21">
        <v>6794</v>
      </c>
      <c r="P204" s="21">
        <v>6794</v>
      </c>
      <c r="Q204" s="21">
        <v>6794</v>
      </c>
      <c r="R204" s="22"/>
      <c r="S204" s="20">
        <v>42543.805370369999</v>
      </c>
      <c r="T204" s="20">
        <v>42541.999988420001</v>
      </c>
      <c r="U204" s="22"/>
    </row>
    <row r="205" spans="1:21" ht="15.75" thickBot="1">
      <c r="A205" s="18">
        <v>196</v>
      </c>
      <c r="B205" s="19" t="s">
        <v>1031</v>
      </c>
      <c r="C205" s="19" t="s">
        <v>1032</v>
      </c>
      <c r="D205" s="19" t="s">
        <v>1187</v>
      </c>
      <c r="E205" s="19" t="s">
        <v>1188</v>
      </c>
      <c r="F205" s="19" t="s">
        <v>1189</v>
      </c>
      <c r="G205" s="19" t="s">
        <v>816</v>
      </c>
      <c r="H205" s="19" t="s">
        <v>27</v>
      </c>
      <c r="I205" s="19" t="s">
        <v>777</v>
      </c>
      <c r="J205" s="19" t="s">
        <v>777</v>
      </c>
      <c r="K205" s="19" t="s">
        <v>1190</v>
      </c>
      <c r="L205" s="19" t="s">
        <v>774</v>
      </c>
      <c r="M205" s="19" t="s">
        <v>775</v>
      </c>
      <c r="N205" s="20">
        <v>42702.70248842</v>
      </c>
      <c r="O205" s="21">
        <v>405.6</v>
      </c>
      <c r="P205" s="21">
        <v>405.6</v>
      </c>
      <c r="Q205" s="21">
        <v>405.6</v>
      </c>
      <c r="R205" s="22"/>
      <c r="S205" s="20">
        <v>42702.704224530004</v>
      </c>
      <c r="T205" s="20">
        <v>42695.999988420001</v>
      </c>
      <c r="U205" s="22"/>
    </row>
    <row r="206" spans="1:21" ht="15.75" thickBot="1">
      <c r="A206" s="18">
        <v>197</v>
      </c>
      <c r="B206" s="19" t="s">
        <v>907</v>
      </c>
      <c r="C206" s="19" t="s">
        <v>908</v>
      </c>
      <c r="D206" s="19" t="s">
        <v>1191</v>
      </c>
      <c r="E206" s="19" t="s">
        <v>1192</v>
      </c>
      <c r="F206" s="19" t="s">
        <v>1193</v>
      </c>
      <c r="G206" s="19" t="s">
        <v>816</v>
      </c>
      <c r="H206" s="19" t="s">
        <v>771</v>
      </c>
      <c r="I206" s="19" t="s">
        <v>777</v>
      </c>
      <c r="J206" s="19" t="s">
        <v>777</v>
      </c>
      <c r="K206" s="19" t="s">
        <v>363</v>
      </c>
      <c r="L206" s="19" t="s">
        <v>774</v>
      </c>
      <c r="M206" s="19" t="s">
        <v>775</v>
      </c>
      <c r="N206" s="20">
        <v>42515.648865739997</v>
      </c>
      <c r="O206" s="21">
        <v>2000</v>
      </c>
      <c r="P206" s="21">
        <v>371.44</v>
      </c>
      <c r="Q206" s="21">
        <v>2000</v>
      </c>
      <c r="R206" s="21">
        <v>1628.56</v>
      </c>
      <c r="S206" s="20">
        <v>42772.447812500002</v>
      </c>
      <c r="T206" s="20">
        <v>42513.999988420001</v>
      </c>
      <c r="U206" s="20">
        <v>42870.664780090003</v>
      </c>
    </row>
    <row r="207" spans="1:21" ht="15.75" thickBot="1">
      <c r="A207" s="18">
        <v>198</v>
      </c>
      <c r="B207" s="19" t="s">
        <v>801</v>
      </c>
      <c r="C207" s="19" t="s">
        <v>802</v>
      </c>
      <c r="D207" s="19" t="s">
        <v>1194</v>
      </c>
      <c r="E207" s="19" t="s">
        <v>1195</v>
      </c>
      <c r="F207" s="19" t="s">
        <v>1196</v>
      </c>
      <c r="G207" s="19" t="s">
        <v>776</v>
      </c>
      <c r="H207" s="19" t="s">
        <v>27</v>
      </c>
      <c r="I207" s="19" t="s">
        <v>777</v>
      </c>
      <c r="J207" s="19" t="s">
        <v>777</v>
      </c>
      <c r="K207" s="19" t="s">
        <v>255</v>
      </c>
      <c r="L207" s="19" t="s">
        <v>774</v>
      </c>
      <c r="M207" s="19" t="s">
        <v>775</v>
      </c>
      <c r="N207" s="20">
        <v>42296.66465277</v>
      </c>
      <c r="O207" s="21">
        <v>39273.120000000003</v>
      </c>
      <c r="P207" s="21">
        <v>10549.79</v>
      </c>
      <c r="Q207" s="21">
        <v>42333.95</v>
      </c>
      <c r="R207" s="21">
        <v>31978.35</v>
      </c>
      <c r="S207" s="20">
        <v>42824.340162029999</v>
      </c>
      <c r="T207" s="20">
        <v>42278.999988420001</v>
      </c>
      <c r="U207" s="20">
        <v>42852.654745369997</v>
      </c>
    </row>
    <row r="208" spans="1:21" ht="15.75" thickBot="1">
      <c r="A208" s="18">
        <v>199</v>
      </c>
      <c r="B208" s="19" t="s">
        <v>808</v>
      </c>
      <c r="C208" s="19" t="s">
        <v>809</v>
      </c>
      <c r="D208" s="19" t="s">
        <v>1197</v>
      </c>
      <c r="E208" s="19" t="s">
        <v>1198</v>
      </c>
      <c r="F208" s="19" t="s">
        <v>1199</v>
      </c>
      <c r="G208" s="19" t="s">
        <v>770</v>
      </c>
      <c r="H208" s="19" t="s">
        <v>771</v>
      </c>
      <c r="I208" s="19" t="s">
        <v>777</v>
      </c>
      <c r="J208" s="19" t="s">
        <v>777</v>
      </c>
      <c r="K208" s="19" t="s">
        <v>415</v>
      </c>
      <c r="L208" s="19" t="s">
        <v>774</v>
      </c>
      <c r="M208" s="19" t="s">
        <v>775</v>
      </c>
      <c r="N208" s="20">
        <v>42517.637939810003</v>
      </c>
      <c r="O208" s="21">
        <v>500</v>
      </c>
      <c r="P208" s="21">
        <v>1446.34</v>
      </c>
      <c r="Q208" s="21">
        <v>1446.34</v>
      </c>
      <c r="R208" s="22"/>
      <c r="S208" s="20">
        <v>42517.640590269999</v>
      </c>
      <c r="T208" s="20">
        <v>42517.637939810003</v>
      </c>
      <c r="U208" s="22"/>
    </row>
    <row r="209" spans="1:21" ht="15.75" thickBot="1">
      <c r="A209" s="18">
        <v>200</v>
      </c>
      <c r="B209" s="19" t="s">
        <v>820</v>
      </c>
      <c r="C209" s="19" t="s">
        <v>821</v>
      </c>
      <c r="D209" s="19" t="s">
        <v>1200</v>
      </c>
      <c r="E209" s="19" t="s">
        <v>867</v>
      </c>
      <c r="F209" s="19" t="s">
        <v>1201</v>
      </c>
      <c r="G209" s="19" t="s">
        <v>776</v>
      </c>
      <c r="H209" s="19" t="s">
        <v>771</v>
      </c>
      <c r="I209" s="19" t="s">
        <v>777</v>
      </c>
      <c r="J209" s="19" t="s">
        <v>777</v>
      </c>
      <c r="K209" s="19" t="s">
        <v>577</v>
      </c>
      <c r="L209" s="19" t="s">
        <v>774</v>
      </c>
      <c r="M209" s="19" t="s">
        <v>775</v>
      </c>
      <c r="N209" s="20">
        <v>42570.464664350002</v>
      </c>
      <c r="O209" s="21">
        <v>482.28</v>
      </c>
      <c r="P209" s="21">
        <v>463.31</v>
      </c>
      <c r="Q209" s="21">
        <v>964.56</v>
      </c>
      <c r="R209" s="21">
        <v>501.25</v>
      </c>
      <c r="S209" s="20">
        <v>42852.478113420002</v>
      </c>
      <c r="T209" s="20">
        <v>42562.999988420001</v>
      </c>
      <c r="U209" s="20">
        <v>42852.649074070003</v>
      </c>
    </row>
    <row r="210" spans="1:21" ht="15.75" thickBot="1">
      <c r="A210" s="18">
        <v>201</v>
      </c>
      <c r="B210" s="19" t="s">
        <v>907</v>
      </c>
      <c r="C210" s="19" t="s">
        <v>908</v>
      </c>
      <c r="D210" s="19" t="s">
        <v>1202</v>
      </c>
      <c r="E210" s="19" t="s">
        <v>1203</v>
      </c>
      <c r="F210" s="19" t="s">
        <v>1204</v>
      </c>
      <c r="G210" s="19" t="s">
        <v>776</v>
      </c>
      <c r="H210" s="19" t="s">
        <v>27</v>
      </c>
      <c r="I210" s="19" t="s">
        <v>777</v>
      </c>
      <c r="J210" s="19" t="s">
        <v>777</v>
      </c>
      <c r="K210" s="19" t="s">
        <v>322</v>
      </c>
      <c r="L210" s="19" t="s">
        <v>774</v>
      </c>
      <c r="M210" s="19" t="s">
        <v>775</v>
      </c>
      <c r="N210" s="20">
        <v>42440.602106480001</v>
      </c>
      <c r="O210" s="21">
        <v>622.54</v>
      </c>
      <c r="P210" s="21">
        <v>1622.25</v>
      </c>
      <c r="Q210" s="21">
        <v>12403.27</v>
      </c>
      <c r="R210" s="21">
        <v>11382.22</v>
      </c>
      <c r="S210" s="20">
        <v>42852.49435185</v>
      </c>
      <c r="T210" s="20">
        <v>42437.999988420001</v>
      </c>
      <c r="U210" s="20">
        <v>42852.658923609997</v>
      </c>
    </row>
    <row r="211" spans="1:21" ht="15.75" thickBot="1">
      <c r="A211" s="18">
        <v>202</v>
      </c>
      <c r="B211" s="19" t="s">
        <v>907</v>
      </c>
      <c r="C211" s="19" t="s">
        <v>908</v>
      </c>
      <c r="D211" s="19" t="s">
        <v>1205</v>
      </c>
      <c r="E211" s="19" t="s">
        <v>1206</v>
      </c>
      <c r="F211" s="19" t="s">
        <v>1207</v>
      </c>
      <c r="G211" s="19" t="s">
        <v>789</v>
      </c>
      <c r="H211" s="19" t="s">
        <v>771</v>
      </c>
      <c r="I211" s="19" t="s">
        <v>777</v>
      </c>
      <c r="J211" s="19" t="s">
        <v>777</v>
      </c>
      <c r="K211" s="19" t="s">
        <v>1208</v>
      </c>
      <c r="L211" s="19" t="s">
        <v>774</v>
      </c>
      <c r="M211" s="19" t="s">
        <v>775</v>
      </c>
      <c r="N211" s="20">
        <v>42626.524444440001</v>
      </c>
      <c r="O211" s="21">
        <v>417.8</v>
      </c>
      <c r="P211" s="21">
        <v>417.8</v>
      </c>
      <c r="Q211" s="21">
        <v>417.8</v>
      </c>
      <c r="R211" s="22"/>
      <c r="S211" s="20">
        <v>42626.525717589997</v>
      </c>
      <c r="T211" s="20">
        <v>42621.999988420001</v>
      </c>
      <c r="U211" s="22"/>
    </row>
    <row r="212" spans="1:21" ht="15.75" thickBot="1">
      <c r="A212" s="18">
        <v>203</v>
      </c>
      <c r="B212" s="19" t="s">
        <v>1209</v>
      </c>
      <c r="C212" s="19" t="s">
        <v>1210</v>
      </c>
      <c r="D212" s="19" t="s">
        <v>1211</v>
      </c>
      <c r="E212" s="19" t="s">
        <v>1212</v>
      </c>
      <c r="F212" s="19" t="s">
        <v>1213</v>
      </c>
      <c r="G212" s="19" t="s">
        <v>776</v>
      </c>
      <c r="H212" s="19" t="s">
        <v>771</v>
      </c>
      <c r="I212" s="19" t="s">
        <v>777</v>
      </c>
      <c r="J212" s="19" t="s">
        <v>777</v>
      </c>
      <c r="K212" s="19" t="s">
        <v>550</v>
      </c>
      <c r="L212" s="19" t="s">
        <v>774</v>
      </c>
      <c r="M212" s="19" t="s">
        <v>775</v>
      </c>
      <c r="N212" s="20">
        <v>42534.376273139998</v>
      </c>
      <c r="O212" s="21">
        <v>2434.1999999999998</v>
      </c>
      <c r="P212" s="21">
        <v>1249.56</v>
      </c>
      <c r="Q212" s="21">
        <v>2434.1999999999998</v>
      </c>
      <c r="R212" s="21">
        <v>1184.6400000000001</v>
      </c>
      <c r="S212" s="20">
        <v>42534.377314810001</v>
      </c>
      <c r="T212" s="20">
        <v>42529.999988420001</v>
      </c>
      <c r="U212" s="20">
        <v>42852.643587960003</v>
      </c>
    </row>
    <row r="213" spans="1:21" ht="15.75" thickBot="1">
      <c r="A213" s="18">
        <v>204</v>
      </c>
      <c r="B213" s="19" t="s">
        <v>808</v>
      </c>
      <c r="C213" s="19" t="s">
        <v>809</v>
      </c>
      <c r="D213" s="19" t="s">
        <v>1214</v>
      </c>
      <c r="E213" s="19" t="s">
        <v>1215</v>
      </c>
      <c r="F213" s="19" t="s">
        <v>1216</v>
      </c>
      <c r="G213" s="19" t="s">
        <v>789</v>
      </c>
      <c r="H213" s="19" t="s">
        <v>771</v>
      </c>
      <c r="I213" s="19" t="s">
        <v>777</v>
      </c>
      <c r="J213" s="19" t="s">
        <v>777</v>
      </c>
      <c r="K213" s="19" t="s">
        <v>342</v>
      </c>
      <c r="L213" s="19" t="s">
        <v>774</v>
      </c>
      <c r="M213" s="19" t="s">
        <v>775</v>
      </c>
      <c r="N213" s="20">
        <v>42500.683287029999</v>
      </c>
      <c r="O213" s="21">
        <v>2608.8000000000002</v>
      </c>
      <c r="P213" s="21">
        <v>682.54</v>
      </c>
      <c r="Q213" s="21">
        <v>5217.6000000000004</v>
      </c>
      <c r="R213" s="21">
        <v>4875.47</v>
      </c>
      <c r="S213" s="20">
        <v>42852.447893509998</v>
      </c>
      <c r="T213" s="20">
        <v>42500.683287029999</v>
      </c>
      <c r="U213" s="20">
        <v>42852.65060185</v>
      </c>
    </row>
    <row r="214" spans="1:21" ht="15.75" thickBot="1">
      <c r="A214" s="18">
        <v>205</v>
      </c>
      <c r="B214" s="19" t="s">
        <v>808</v>
      </c>
      <c r="C214" s="19" t="s">
        <v>809</v>
      </c>
      <c r="D214" s="19" t="s">
        <v>1214</v>
      </c>
      <c r="E214" s="19" t="s">
        <v>1215</v>
      </c>
      <c r="F214" s="19" t="s">
        <v>1216</v>
      </c>
      <c r="G214" s="19" t="s">
        <v>816</v>
      </c>
      <c r="H214" s="19" t="s">
        <v>771</v>
      </c>
      <c r="I214" s="19" t="s">
        <v>777</v>
      </c>
      <c r="J214" s="19" t="s">
        <v>777</v>
      </c>
      <c r="K214" s="19" t="s">
        <v>566</v>
      </c>
      <c r="L214" s="19" t="s">
        <v>774</v>
      </c>
      <c r="M214" s="19" t="s">
        <v>775</v>
      </c>
      <c r="N214" s="20">
        <v>42550.679386570002</v>
      </c>
      <c r="O214" s="21">
        <v>2760.12</v>
      </c>
      <c r="P214" s="21">
        <v>2165.35</v>
      </c>
      <c r="Q214" s="21">
        <v>2760.12</v>
      </c>
      <c r="R214" s="21">
        <v>594.77</v>
      </c>
      <c r="S214" s="20">
        <v>42550.681493049997</v>
      </c>
      <c r="T214" s="20">
        <v>42550.679386570002</v>
      </c>
      <c r="U214" s="20">
        <v>42852.646400459998</v>
      </c>
    </row>
    <row r="215" spans="1:21" ht="15.75" thickBot="1">
      <c r="A215" s="18">
        <v>206</v>
      </c>
      <c r="B215" s="19" t="s">
        <v>1031</v>
      </c>
      <c r="C215" s="19" t="s">
        <v>1032</v>
      </c>
      <c r="D215" s="19" t="s">
        <v>1217</v>
      </c>
      <c r="E215" s="19" t="s">
        <v>1218</v>
      </c>
      <c r="F215" s="19" t="s">
        <v>1219</v>
      </c>
      <c r="G215" s="19" t="s">
        <v>816</v>
      </c>
      <c r="H215" s="19" t="s">
        <v>27</v>
      </c>
      <c r="I215" s="19" t="s">
        <v>777</v>
      </c>
      <c r="J215" s="19" t="s">
        <v>777</v>
      </c>
      <c r="K215" s="19" t="s">
        <v>1220</v>
      </c>
      <c r="L215" s="19" t="s">
        <v>774</v>
      </c>
      <c r="M215" s="19" t="s">
        <v>775</v>
      </c>
      <c r="N215" s="20">
        <v>42676.71681713</v>
      </c>
      <c r="O215" s="21">
        <v>507</v>
      </c>
      <c r="P215" s="21">
        <v>507</v>
      </c>
      <c r="Q215" s="21">
        <v>507</v>
      </c>
      <c r="R215" s="22"/>
      <c r="S215" s="20">
        <v>42676.717152769997</v>
      </c>
      <c r="T215" s="20">
        <v>42671.999988420001</v>
      </c>
      <c r="U215" s="22"/>
    </row>
    <row r="216" spans="1:21" ht="15.75" thickBot="1">
      <c r="A216" s="18">
        <v>207</v>
      </c>
      <c r="B216" s="19" t="s">
        <v>1031</v>
      </c>
      <c r="C216" s="19" t="s">
        <v>1032</v>
      </c>
      <c r="D216" s="19" t="s">
        <v>1221</v>
      </c>
      <c r="E216" s="19" t="s">
        <v>1222</v>
      </c>
      <c r="F216" s="19" t="s">
        <v>1223</v>
      </c>
      <c r="G216" s="19" t="s">
        <v>776</v>
      </c>
      <c r="H216" s="19" t="s">
        <v>771</v>
      </c>
      <c r="I216" s="19" t="s">
        <v>777</v>
      </c>
      <c r="J216" s="19" t="s">
        <v>777</v>
      </c>
      <c r="K216" s="19" t="s">
        <v>296</v>
      </c>
      <c r="L216" s="19" t="s">
        <v>774</v>
      </c>
      <c r="M216" s="19" t="s">
        <v>775</v>
      </c>
      <c r="N216" s="20">
        <v>42314.463287029997</v>
      </c>
      <c r="O216" s="21">
        <v>372.07</v>
      </c>
      <c r="P216" s="21">
        <v>501.61</v>
      </c>
      <c r="Q216" s="21">
        <v>973.96</v>
      </c>
      <c r="R216" s="21">
        <v>509.24</v>
      </c>
      <c r="S216" s="20">
        <v>42852.485659719998</v>
      </c>
      <c r="T216" s="20">
        <v>42304.999988420001</v>
      </c>
      <c r="U216" s="20">
        <v>42852.614479160002</v>
      </c>
    </row>
    <row r="217" spans="1:21" ht="15.75" thickBot="1">
      <c r="A217" s="18">
        <v>208</v>
      </c>
      <c r="B217" s="19" t="s">
        <v>1031</v>
      </c>
      <c r="C217" s="19" t="s">
        <v>1032</v>
      </c>
      <c r="D217" s="19" t="s">
        <v>1221</v>
      </c>
      <c r="E217" s="19" t="s">
        <v>1222</v>
      </c>
      <c r="F217" s="19" t="s">
        <v>1223</v>
      </c>
      <c r="G217" s="19" t="s">
        <v>776</v>
      </c>
      <c r="H217" s="19" t="s">
        <v>27</v>
      </c>
      <c r="I217" s="19" t="s">
        <v>777</v>
      </c>
      <c r="J217" s="19" t="s">
        <v>777</v>
      </c>
      <c r="K217" s="19" t="s">
        <v>296</v>
      </c>
      <c r="L217" s="19" t="s">
        <v>774</v>
      </c>
      <c r="M217" s="19" t="s">
        <v>775</v>
      </c>
      <c r="N217" s="20">
        <v>42314.463287029997</v>
      </c>
      <c r="O217" s="21">
        <v>564.98</v>
      </c>
      <c r="P217" s="21">
        <v>501.61</v>
      </c>
      <c r="Q217" s="21">
        <v>973.96</v>
      </c>
      <c r="R217" s="21">
        <v>509.24</v>
      </c>
      <c r="S217" s="20">
        <v>42852.485659719998</v>
      </c>
      <c r="T217" s="20">
        <v>42304.999988420001</v>
      </c>
      <c r="U217" s="20">
        <v>42852.614479160002</v>
      </c>
    </row>
    <row r="218" spans="1:21" ht="15.75" thickBot="1">
      <c r="A218" s="18">
        <v>209</v>
      </c>
      <c r="B218" s="19" t="s">
        <v>1095</v>
      </c>
      <c r="C218" s="19" t="s">
        <v>1096</v>
      </c>
      <c r="D218" s="19" t="s">
        <v>1224</v>
      </c>
      <c r="E218" s="19" t="s">
        <v>1225</v>
      </c>
      <c r="F218" s="19" t="s">
        <v>1226</v>
      </c>
      <c r="G218" s="19" t="s">
        <v>816</v>
      </c>
      <c r="H218" s="19" t="s">
        <v>27</v>
      </c>
      <c r="I218" s="19" t="s">
        <v>777</v>
      </c>
      <c r="J218" s="19" t="s">
        <v>777</v>
      </c>
      <c r="K218" s="19" t="s">
        <v>1227</v>
      </c>
      <c r="L218" s="19" t="s">
        <v>774</v>
      </c>
      <c r="M218" s="19" t="s">
        <v>775</v>
      </c>
      <c r="N218" s="20">
        <v>42713.508541659998</v>
      </c>
      <c r="O218" s="21">
        <v>2067.5</v>
      </c>
      <c r="P218" s="21">
        <v>2067.5</v>
      </c>
      <c r="Q218" s="21">
        <v>2067.5</v>
      </c>
      <c r="R218" s="22"/>
      <c r="S218" s="20">
        <v>42713.509247679998</v>
      </c>
      <c r="T218" s="20">
        <v>42710.999988420001</v>
      </c>
      <c r="U218" s="22"/>
    </row>
    <row r="219" spans="1:21" ht="15.75" thickBot="1">
      <c r="A219" s="18">
        <v>210</v>
      </c>
      <c r="B219" s="19" t="s">
        <v>992</v>
      </c>
      <c r="C219" s="19" t="s">
        <v>993</v>
      </c>
      <c r="D219" s="19" t="s">
        <v>1228</v>
      </c>
      <c r="E219" s="19" t="s">
        <v>1229</v>
      </c>
      <c r="F219" s="19" t="s">
        <v>1230</v>
      </c>
      <c r="G219" s="19" t="s">
        <v>776</v>
      </c>
      <c r="H219" s="19" t="s">
        <v>771</v>
      </c>
      <c r="I219" s="19" t="s">
        <v>777</v>
      </c>
      <c r="J219" s="19" t="s">
        <v>777</v>
      </c>
      <c r="K219" s="19" t="s">
        <v>330</v>
      </c>
      <c r="L219" s="19" t="s">
        <v>774</v>
      </c>
      <c r="M219" s="19" t="s">
        <v>775</v>
      </c>
      <c r="N219" s="20">
        <v>42480.612777770002</v>
      </c>
      <c r="O219" s="21">
        <v>958.24</v>
      </c>
      <c r="P219" s="21">
        <v>88.92</v>
      </c>
      <c r="Q219" s="21">
        <v>958.24</v>
      </c>
      <c r="R219" s="21">
        <v>869.32</v>
      </c>
      <c r="S219" s="20">
        <v>42480.615277769997</v>
      </c>
      <c r="T219" s="20">
        <v>42480.612777770002</v>
      </c>
      <c r="U219" s="20">
        <v>42852.621412029999</v>
      </c>
    </row>
    <row r="220" spans="1:21" ht="15.75" thickBot="1">
      <c r="A220" s="18">
        <v>211</v>
      </c>
      <c r="B220" s="19" t="s">
        <v>1095</v>
      </c>
      <c r="C220" s="19" t="s">
        <v>1096</v>
      </c>
      <c r="D220" s="19" t="s">
        <v>1231</v>
      </c>
      <c r="E220" s="19" t="s">
        <v>1232</v>
      </c>
      <c r="F220" s="19" t="s">
        <v>1233</v>
      </c>
      <c r="G220" s="19" t="s">
        <v>789</v>
      </c>
      <c r="H220" s="19" t="s">
        <v>771</v>
      </c>
      <c r="I220" s="19" t="s">
        <v>772</v>
      </c>
      <c r="J220" s="19" t="s">
        <v>772</v>
      </c>
      <c r="K220" s="19" t="s">
        <v>1234</v>
      </c>
      <c r="L220" s="19" t="s">
        <v>774</v>
      </c>
      <c r="M220" s="19" t="s">
        <v>775</v>
      </c>
      <c r="N220" s="20">
        <v>42300.370011569998</v>
      </c>
      <c r="O220" s="21">
        <v>1496.4</v>
      </c>
      <c r="P220" s="21">
        <v>0</v>
      </c>
      <c r="Q220" s="21">
        <v>1496.4</v>
      </c>
      <c r="R220" s="21">
        <v>198.55</v>
      </c>
      <c r="S220" s="20">
        <v>42356.551620370003</v>
      </c>
      <c r="T220" s="20">
        <v>42278.999988420001</v>
      </c>
      <c r="U220" s="20">
        <v>42319.583900459998</v>
      </c>
    </row>
    <row r="221" spans="1:21" ht="15.75" thickBot="1">
      <c r="A221" s="18">
        <v>212</v>
      </c>
      <c r="B221" s="19" t="s">
        <v>1095</v>
      </c>
      <c r="C221" s="19" t="s">
        <v>1096</v>
      </c>
      <c r="D221" s="19" t="s">
        <v>1231</v>
      </c>
      <c r="E221" s="19" t="s">
        <v>1232</v>
      </c>
      <c r="F221" s="19" t="s">
        <v>1233</v>
      </c>
      <c r="G221" s="19" t="s">
        <v>776</v>
      </c>
      <c r="H221" s="19" t="s">
        <v>27</v>
      </c>
      <c r="I221" s="19" t="s">
        <v>777</v>
      </c>
      <c r="J221" s="19" t="s">
        <v>777</v>
      </c>
      <c r="K221" s="19" t="s">
        <v>626</v>
      </c>
      <c r="L221" s="19" t="s">
        <v>774</v>
      </c>
      <c r="M221" s="19" t="s">
        <v>775</v>
      </c>
      <c r="N221" s="20">
        <v>42647.507222220003</v>
      </c>
      <c r="O221" s="21">
        <v>2401</v>
      </c>
      <c r="P221" s="21">
        <v>654.66999999999996</v>
      </c>
      <c r="Q221" s="21">
        <v>2401</v>
      </c>
      <c r="R221" s="21">
        <v>1746.33</v>
      </c>
      <c r="S221" s="20">
        <v>42647.510254629997</v>
      </c>
      <c r="T221" s="20">
        <v>42644.999988420001</v>
      </c>
      <c r="U221" s="20">
        <v>42852.677071749997</v>
      </c>
    </row>
    <row r="222" spans="1:21" ht="15.75" thickBot="1">
      <c r="A222" s="18">
        <v>213</v>
      </c>
      <c r="B222" s="19" t="s">
        <v>1235</v>
      </c>
      <c r="C222" s="19" t="s">
        <v>1236</v>
      </c>
      <c r="D222" s="19" t="s">
        <v>1237</v>
      </c>
      <c r="E222" s="19" t="s">
        <v>1238</v>
      </c>
      <c r="F222" s="19" t="s">
        <v>1239</v>
      </c>
      <c r="G222" s="19" t="s">
        <v>798</v>
      </c>
      <c r="H222" s="19" t="s">
        <v>845</v>
      </c>
      <c r="I222" s="19" t="s">
        <v>777</v>
      </c>
      <c r="J222" s="19" t="s">
        <v>777</v>
      </c>
      <c r="K222" s="19" t="s">
        <v>201</v>
      </c>
      <c r="L222" s="19" t="s">
        <v>774</v>
      </c>
      <c r="M222" s="19" t="s">
        <v>775</v>
      </c>
      <c r="N222" s="20">
        <v>42250.608287030002</v>
      </c>
      <c r="O222" s="21">
        <v>3875.19</v>
      </c>
      <c r="P222" s="21">
        <v>2782.28</v>
      </c>
      <c r="Q222" s="21">
        <v>7300.57</v>
      </c>
      <c r="R222" s="21">
        <v>4597.01</v>
      </c>
      <c r="S222" s="20">
        <v>42810.440127310001</v>
      </c>
      <c r="T222" s="20">
        <v>42217.999988420001</v>
      </c>
      <c r="U222" s="20">
        <v>42852.60333333</v>
      </c>
    </row>
    <row r="223" spans="1:21" ht="15.75" thickBot="1">
      <c r="A223" s="18">
        <v>214</v>
      </c>
      <c r="B223" s="19" t="s">
        <v>1235</v>
      </c>
      <c r="C223" s="19" t="s">
        <v>1236</v>
      </c>
      <c r="D223" s="19" t="s">
        <v>1237</v>
      </c>
      <c r="E223" s="19" t="s">
        <v>1238</v>
      </c>
      <c r="F223" s="19" t="s">
        <v>1239</v>
      </c>
      <c r="G223" s="19" t="s">
        <v>798</v>
      </c>
      <c r="H223" s="19" t="s">
        <v>27</v>
      </c>
      <c r="I223" s="19" t="s">
        <v>777</v>
      </c>
      <c r="J223" s="19" t="s">
        <v>777</v>
      </c>
      <c r="K223" s="19" t="s">
        <v>201</v>
      </c>
      <c r="L223" s="19" t="s">
        <v>774</v>
      </c>
      <c r="M223" s="19" t="s">
        <v>775</v>
      </c>
      <c r="N223" s="20">
        <v>42250.608287030002</v>
      </c>
      <c r="O223" s="21">
        <v>6802.59</v>
      </c>
      <c r="P223" s="21">
        <v>2782.28</v>
      </c>
      <c r="Q223" s="21">
        <v>7300.57</v>
      </c>
      <c r="R223" s="21">
        <v>4597.01</v>
      </c>
      <c r="S223" s="20">
        <v>42810.440127310001</v>
      </c>
      <c r="T223" s="20">
        <v>42217.999988420001</v>
      </c>
      <c r="U223" s="20">
        <v>42852.60333333</v>
      </c>
    </row>
    <row r="224" spans="1:21" ht="15.75" thickBot="1">
      <c r="A224" s="18">
        <v>215</v>
      </c>
      <c r="B224" s="19" t="s">
        <v>1095</v>
      </c>
      <c r="C224" s="19" t="s">
        <v>1096</v>
      </c>
      <c r="D224" s="19" t="s">
        <v>1240</v>
      </c>
      <c r="E224" s="19" t="s">
        <v>1241</v>
      </c>
      <c r="F224" s="19" t="s">
        <v>1242</v>
      </c>
      <c r="G224" s="19" t="s">
        <v>795</v>
      </c>
      <c r="H224" s="19" t="s">
        <v>845</v>
      </c>
      <c r="I224" s="19" t="s">
        <v>777</v>
      </c>
      <c r="J224" s="19" t="s">
        <v>777</v>
      </c>
      <c r="K224" s="19" t="s">
        <v>1243</v>
      </c>
      <c r="L224" s="19" t="s">
        <v>774</v>
      </c>
      <c r="M224" s="19" t="s">
        <v>775</v>
      </c>
      <c r="N224" s="20">
        <v>42276.612731480003</v>
      </c>
      <c r="O224" s="21">
        <v>43785.87</v>
      </c>
      <c r="P224" s="21">
        <v>36466.379999999997</v>
      </c>
      <c r="Q224" s="21">
        <v>43785.86</v>
      </c>
      <c r="R224" s="21">
        <v>7319.49</v>
      </c>
      <c r="S224" s="20">
        <v>42276.614976850004</v>
      </c>
      <c r="T224" s="20">
        <v>42263.999988420001</v>
      </c>
      <c r="U224" s="20">
        <v>42599.999988420001</v>
      </c>
    </row>
    <row r="225" spans="1:21" ht="15.75" thickBot="1">
      <c r="A225" s="18">
        <v>216</v>
      </c>
      <c r="B225" s="19" t="s">
        <v>1095</v>
      </c>
      <c r="C225" s="19" t="s">
        <v>1096</v>
      </c>
      <c r="D225" s="19" t="s">
        <v>1240</v>
      </c>
      <c r="E225" s="19" t="s">
        <v>1241</v>
      </c>
      <c r="F225" s="19" t="s">
        <v>1242</v>
      </c>
      <c r="G225" s="19" t="s">
        <v>795</v>
      </c>
      <c r="H225" s="19" t="s">
        <v>771</v>
      </c>
      <c r="I225" s="19" t="s">
        <v>777</v>
      </c>
      <c r="J225" s="19" t="s">
        <v>772</v>
      </c>
      <c r="K225" s="19" t="s">
        <v>1244</v>
      </c>
      <c r="L225" s="19" t="s">
        <v>774</v>
      </c>
      <c r="M225" s="19" t="s">
        <v>775</v>
      </c>
      <c r="N225" s="20">
        <v>42276.999988420001</v>
      </c>
      <c r="O225" s="21">
        <v>174190.88</v>
      </c>
      <c r="P225" s="21">
        <v>45853.73</v>
      </c>
      <c r="Q225" s="21">
        <v>174190.88</v>
      </c>
      <c r="R225" s="21">
        <v>128563.89</v>
      </c>
      <c r="S225" s="20">
        <v>42282.2645949</v>
      </c>
      <c r="T225" s="20">
        <v>42278</v>
      </c>
      <c r="U225" s="20">
        <v>42809.634814810001</v>
      </c>
    </row>
    <row r="226" spans="1:21" ht="15.75" thickBot="1">
      <c r="A226" s="18">
        <v>217</v>
      </c>
      <c r="B226" s="19" t="s">
        <v>1095</v>
      </c>
      <c r="C226" s="19" t="s">
        <v>1096</v>
      </c>
      <c r="D226" s="19" t="s">
        <v>1240</v>
      </c>
      <c r="E226" s="19" t="s">
        <v>1241</v>
      </c>
      <c r="F226" s="19" t="s">
        <v>1242</v>
      </c>
      <c r="G226" s="19" t="s">
        <v>795</v>
      </c>
      <c r="H226" s="19" t="s">
        <v>771</v>
      </c>
      <c r="I226" s="19" t="s">
        <v>777</v>
      </c>
      <c r="J226" s="19" t="s">
        <v>777</v>
      </c>
      <c r="K226" s="19" t="s">
        <v>1244</v>
      </c>
      <c r="L226" s="19" t="s">
        <v>774</v>
      </c>
      <c r="M226" s="19" t="s">
        <v>775</v>
      </c>
      <c r="N226" s="20">
        <v>42276.999988420001</v>
      </c>
      <c r="O226" s="21">
        <v>174190.88</v>
      </c>
      <c r="P226" s="21">
        <v>45853.73</v>
      </c>
      <c r="Q226" s="21">
        <v>174190.88</v>
      </c>
      <c r="R226" s="21">
        <v>128563.89</v>
      </c>
      <c r="S226" s="20">
        <v>42282.2645949</v>
      </c>
      <c r="T226" s="20">
        <v>42278</v>
      </c>
      <c r="U226" s="20">
        <v>42809.634814810001</v>
      </c>
    </row>
    <row r="227" spans="1:21" ht="15.75" thickBot="1">
      <c r="A227" s="18">
        <v>218</v>
      </c>
      <c r="B227" s="19" t="s">
        <v>1095</v>
      </c>
      <c r="C227" s="19" t="s">
        <v>1096</v>
      </c>
      <c r="D227" s="19" t="s">
        <v>1240</v>
      </c>
      <c r="E227" s="19" t="s">
        <v>1241</v>
      </c>
      <c r="F227" s="19" t="s">
        <v>1242</v>
      </c>
      <c r="G227" s="19" t="s">
        <v>795</v>
      </c>
      <c r="H227" s="19" t="s">
        <v>27</v>
      </c>
      <c r="I227" s="19" t="s">
        <v>777</v>
      </c>
      <c r="J227" s="19" t="s">
        <v>777</v>
      </c>
      <c r="K227" s="19" t="s">
        <v>1245</v>
      </c>
      <c r="L227" s="19" t="s">
        <v>774</v>
      </c>
      <c r="M227" s="19" t="s">
        <v>775</v>
      </c>
      <c r="N227" s="20">
        <v>42685.347083330002</v>
      </c>
      <c r="O227" s="21">
        <v>153273</v>
      </c>
      <c r="P227" s="21">
        <v>153273</v>
      </c>
      <c r="Q227" s="21">
        <v>153273</v>
      </c>
      <c r="R227" s="22"/>
      <c r="S227" s="20">
        <v>42685.347349529999</v>
      </c>
      <c r="T227" s="20">
        <v>42644.999988420001</v>
      </c>
      <c r="U227" s="22"/>
    </row>
    <row r="228" spans="1:21" ht="15.75" thickBot="1">
      <c r="A228" s="18">
        <v>219</v>
      </c>
      <c r="B228" s="19" t="s">
        <v>901</v>
      </c>
      <c r="C228" s="19" t="s">
        <v>902</v>
      </c>
      <c r="D228" s="19" t="s">
        <v>1246</v>
      </c>
      <c r="E228" s="19" t="s">
        <v>1247</v>
      </c>
      <c r="F228" s="19" t="s">
        <v>1248</v>
      </c>
      <c r="G228" s="19" t="s">
        <v>789</v>
      </c>
      <c r="H228" s="19" t="s">
        <v>771</v>
      </c>
      <c r="I228" s="19" t="s">
        <v>772</v>
      </c>
      <c r="J228" s="19" t="s">
        <v>772</v>
      </c>
      <c r="K228" s="19" t="s">
        <v>236</v>
      </c>
      <c r="L228" s="19" t="s">
        <v>774</v>
      </c>
      <c r="M228" s="19" t="s">
        <v>775</v>
      </c>
      <c r="N228" s="20">
        <v>42290.643182870001</v>
      </c>
      <c r="O228" s="21">
        <v>516.5</v>
      </c>
      <c r="P228" s="21">
        <v>0</v>
      </c>
      <c r="Q228" s="21">
        <v>1243.32</v>
      </c>
      <c r="R228" s="21">
        <v>1246.3900000000001</v>
      </c>
      <c r="S228" s="20">
        <v>42852.48496527</v>
      </c>
      <c r="T228" s="20">
        <v>42278.999988420001</v>
      </c>
      <c r="U228" s="20">
        <v>42852.607557869997</v>
      </c>
    </row>
    <row r="229" spans="1:21" ht="15.75" thickBot="1">
      <c r="A229" s="18">
        <v>220</v>
      </c>
      <c r="B229" s="19" t="s">
        <v>901</v>
      </c>
      <c r="C229" s="19" t="s">
        <v>902</v>
      </c>
      <c r="D229" s="19" t="s">
        <v>1246</v>
      </c>
      <c r="E229" s="19" t="s">
        <v>1247</v>
      </c>
      <c r="F229" s="19" t="s">
        <v>1248</v>
      </c>
      <c r="G229" s="19" t="s">
        <v>770</v>
      </c>
      <c r="H229" s="19" t="s">
        <v>771</v>
      </c>
      <c r="I229" s="19" t="s">
        <v>772</v>
      </c>
      <c r="J229" s="19" t="s">
        <v>772</v>
      </c>
      <c r="K229" s="19" t="s">
        <v>1249</v>
      </c>
      <c r="L229" s="19" t="s">
        <v>774</v>
      </c>
      <c r="M229" s="19" t="s">
        <v>775</v>
      </c>
      <c r="N229" s="20">
        <v>42297.597349529999</v>
      </c>
      <c r="O229" s="21">
        <v>250</v>
      </c>
      <c r="P229" s="21">
        <v>0</v>
      </c>
      <c r="Q229" s="21">
        <v>250</v>
      </c>
      <c r="R229" s="21">
        <v>260</v>
      </c>
      <c r="S229" s="20">
        <v>42297.677488419999</v>
      </c>
      <c r="T229" s="20">
        <v>42285.999988420001</v>
      </c>
      <c r="U229" s="20">
        <v>42349.698252310001</v>
      </c>
    </row>
    <row r="230" spans="1:21" ht="15.75" thickBot="1">
      <c r="A230" s="18">
        <v>221</v>
      </c>
      <c r="B230" s="19" t="s">
        <v>907</v>
      </c>
      <c r="C230" s="19" t="s">
        <v>908</v>
      </c>
      <c r="D230" s="19" t="s">
        <v>1250</v>
      </c>
      <c r="E230" s="19" t="s">
        <v>1251</v>
      </c>
      <c r="F230" s="19" t="s">
        <v>1252</v>
      </c>
      <c r="G230" s="19" t="s">
        <v>789</v>
      </c>
      <c r="H230" s="19" t="s">
        <v>27</v>
      </c>
      <c r="I230" s="19" t="s">
        <v>777</v>
      </c>
      <c r="J230" s="19" t="s">
        <v>777</v>
      </c>
      <c r="K230" s="19" t="s">
        <v>1253</v>
      </c>
      <c r="L230" s="19" t="s">
        <v>774</v>
      </c>
      <c r="M230" s="19" t="s">
        <v>775</v>
      </c>
      <c r="N230" s="20">
        <v>42790.491122680003</v>
      </c>
      <c r="O230" s="21">
        <v>3734.4</v>
      </c>
      <c r="P230" s="21">
        <v>3734.4</v>
      </c>
      <c r="Q230" s="21">
        <v>3734.4</v>
      </c>
      <c r="R230" s="22"/>
      <c r="S230" s="20">
        <v>42790.493530090003</v>
      </c>
      <c r="T230" s="20">
        <v>42790.491122680003</v>
      </c>
      <c r="U230" s="22"/>
    </row>
    <row r="231" spans="1:21" ht="15.75" thickBot="1">
      <c r="A231" s="18">
        <v>222</v>
      </c>
      <c r="B231" s="19" t="s">
        <v>907</v>
      </c>
      <c r="C231" s="19" t="s">
        <v>908</v>
      </c>
      <c r="D231" s="19" t="s">
        <v>1250</v>
      </c>
      <c r="E231" s="19" t="s">
        <v>1251</v>
      </c>
      <c r="F231" s="19" t="s">
        <v>1252</v>
      </c>
      <c r="G231" s="19" t="s">
        <v>816</v>
      </c>
      <c r="H231" s="19" t="s">
        <v>27</v>
      </c>
      <c r="I231" s="19" t="s">
        <v>777</v>
      </c>
      <c r="J231" s="19" t="s">
        <v>777</v>
      </c>
      <c r="K231" s="19" t="s">
        <v>1025</v>
      </c>
      <c r="L231" s="19" t="s">
        <v>774</v>
      </c>
      <c r="M231" s="19" t="s">
        <v>775</v>
      </c>
      <c r="N231" s="20">
        <v>42810.584699070001</v>
      </c>
      <c r="O231" s="21">
        <v>1380.96</v>
      </c>
      <c r="P231" s="21">
        <v>2761.92</v>
      </c>
      <c r="Q231" s="21">
        <v>2761.92</v>
      </c>
      <c r="R231" s="22"/>
      <c r="S231" s="20">
        <v>42810.585393510002</v>
      </c>
      <c r="T231" s="20">
        <v>42801.999988420001</v>
      </c>
      <c r="U231" s="22"/>
    </row>
    <row r="232" spans="1:21" ht="15.75" thickBot="1">
      <c r="A232" s="18">
        <v>223</v>
      </c>
      <c r="B232" s="19" t="s">
        <v>907</v>
      </c>
      <c r="C232" s="19" t="s">
        <v>908</v>
      </c>
      <c r="D232" s="19" t="s">
        <v>1254</v>
      </c>
      <c r="E232" s="19" t="s">
        <v>1255</v>
      </c>
      <c r="F232" s="19" t="s">
        <v>1256</v>
      </c>
      <c r="G232" s="19" t="s">
        <v>816</v>
      </c>
      <c r="H232" s="19" t="s">
        <v>27</v>
      </c>
      <c r="I232" s="19" t="s">
        <v>777</v>
      </c>
      <c r="J232" s="19" t="s">
        <v>777</v>
      </c>
      <c r="K232" s="19" t="s">
        <v>678</v>
      </c>
      <c r="L232" s="19" t="s">
        <v>774</v>
      </c>
      <c r="M232" s="19" t="s">
        <v>775</v>
      </c>
      <c r="N232" s="20">
        <v>42660.572881940003</v>
      </c>
      <c r="O232" s="21">
        <v>2870</v>
      </c>
      <c r="P232" s="21">
        <v>595.51</v>
      </c>
      <c r="Q232" s="21">
        <v>7870</v>
      </c>
      <c r="R232" s="21">
        <v>7274.49</v>
      </c>
      <c r="S232" s="20">
        <v>42852.42333333</v>
      </c>
      <c r="T232" s="20">
        <v>42660.572881940003</v>
      </c>
      <c r="U232" s="20">
        <v>42852.681168980002</v>
      </c>
    </row>
    <row r="233" spans="1:21" ht="15.75" thickBot="1">
      <c r="A233" s="18">
        <v>224</v>
      </c>
      <c r="B233" s="19" t="s">
        <v>907</v>
      </c>
      <c r="C233" s="19" t="s">
        <v>908</v>
      </c>
      <c r="D233" s="19" t="s">
        <v>1257</v>
      </c>
      <c r="E233" s="19" t="s">
        <v>1255</v>
      </c>
      <c r="F233" s="19" t="s">
        <v>1258</v>
      </c>
      <c r="G233" s="19" t="s">
        <v>798</v>
      </c>
      <c r="H233" s="19" t="s">
        <v>845</v>
      </c>
      <c r="I233" s="19" t="s">
        <v>777</v>
      </c>
      <c r="J233" s="19" t="s">
        <v>772</v>
      </c>
      <c r="K233" s="19" t="s">
        <v>1259</v>
      </c>
      <c r="L233" s="19" t="s">
        <v>774</v>
      </c>
      <c r="M233" s="19" t="s">
        <v>775</v>
      </c>
      <c r="N233" s="20">
        <v>42052.708344899998</v>
      </c>
      <c r="O233" s="21">
        <v>4008.2</v>
      </c>
      <c r="P233" s="21">
        <v>387.01</v>
      </c>
      <c r="Q233" s="21">
        <v>4425.24</v>
      </c>
      <c r="R233" s="21">
        <v>4038.23</v>
      </c>
      <c r="S233" s="20">
        <v>42515.57393518</v>
      </c>
      <c r="T233" s="20">
        <v>42048.999988420001</v>
      </c>
      <c r="U233" s="20">
        <v>42637.425057870001</v>
      </c>
    </row>
    <row r="234" spans="1:21" ht="15.75" thickBot="1">
      <c r="A234" s="18">
        <v>225</v>
      </c>
      <c r="B234" s="19" t="s">
        <v>907</v>
      </c>
      <c r="C234" s="19" t="s">
        <v>908</v>
      </c>
      <c r="D234" s="19" t="s">
        <v>1257</v>
      </c>
      <c r="E234" s="19" t="s">
        <v>1255</v>
      </c>
      <c r="F234" s="19" t="s">
        <v>1258</v>
      </c>
      <c r="G234" s="19" t="s">
        <v>798</v>
      </c>
      <c r="H234" s="19" t="s">
        <v>845</v>
      </c>
      <c r="I234" s="19" t="s">
        <v>777</v>
      </c>
      <c r="J234" s="19" t="s">
        <v>777</v>
      </c>
      <c r="K234" s="19" t="s">
        <v>1259</v>
      </c>
      <c r="L234" s="19" t="s">
        <v>774</v>
      </c>
      <c r="M234" s="19" t="s">
        <v>775</v>
      </c>
      <c r="N234" s="20">
        <v>42052.708344899998</v>
      </c>
      <c r="O234" s="21">
        <v>4008.2</v>
      </c>
      <c r="P234" s="21">
        <v>387.01</v>
      </c>
      <c r="Q234" s="21">
        <v>4425.24</v>
      </c>
      <c r="R234" s="21">
        <v>4038.23</v>
      </c>
      <c r="S234" s="20">
        <v>42515.57393518</v>
      </c>
      <c r="T234" s="20">
        <v>42048.999988420001</v>
      </c>
      <c r="U234" s="20">
        <v>42637.425057870001</v>
      </c>
    </row>
    <row r="235" spans="1:21" ht="15.75" thickBot="1">
      <c r="A235" s="18">
        <v>226</v>
      </c>
      <c r="B235" s="19" t="s">
        <v>907</v>
      </c>
      <c r="C235" s="19" t="s">
        <v>908</v>
      </c>
      <c r="D235" s="19" t="s">
        <v>1260</v>
      </c>
      <c r="E235" s="19" t="s">
        <v>1251</v>
      </c>
      <c r="F235" s="19" t="s">
        <v>1261</v>
      </c>
      <c r="G235" s="19" t="s">
        <v>789</v>
      </c>
      <c r="H235" s="19" t="s">
        <v>27</v>
      </c>
      <c r="I235" s="19" t="s">
        <v>777</v>
      </c>
      <c r="J235" s="19" t="s">
        <v>777</v>
      </c>
      <c r="K235" s="19" t="s">
        <v>1262</v>
      </c>
      <c r="L235" s="19" t="s">
        <v>774</v>
      </c>
      <c r="M235" s="19" t="s">
        <v>775</v>
      </c>
      <c r="N235" s="20">
        <v>42790.435590269997</v>
      </c>
      <c r="O235" s="21">
        <v>1446.4</v>
      </c>
      <c r="P235" s="21">
        <v>1446.4</v>
      </c>
      <c r="Q235" s="21">
        <v>1446.4</v>
      </c>
      <c r="R235" s="22"/>
      <c r="S235" s="20">
        <v>42790.438344900002</v>
      </c>
      <c r="T235" s="20">
        <v>42790.435590269997</v>
      </c>
      <c r="U235" s="22"/>
    </row>
    <row r="236" spans="1:21" ht="15.75" thickBot="1">
      <c r="A236" s="18">
        <v>227</v>
      </c>
      <c r="B236" s="19" t="s">
        <v>907</v>
      </c>
      <c r="C236" s="19" t="s">
        <v>908</v>
      </c>
      <c r="D236" s="19" t="s">
        <v>1263</v>
      </c>
      <c r="E236" s="19" t="s">
        <v>1251</v>
      </c>
      <c r="F236" s="19" t="s">
        <v>1264</v>
      </c>
      <c r="G236" s="19" t="s">
        <v>1265</v>
      </c>
      <c r="H236" s="19" t="s">
        <v>845</v>
      </c>
      <c r="I236" s="19" t="s">
        <v>772</v>
      </c>
      <c r="J236" s="19" t="s">
        <v>772</v>
      </c>
      <c r="K236" s="19" t="s">
        <v>1266</v>
      </c>
      <c r="L236" s="19" t="s">
        <v>774</v>
      </c>
      <c r="M236" s="19" t="s">
        <v>775</v>
      </c>
      <c r="N236" s="20">
        <v>42213.420196749998</v>
      </c>
      <c r="O236" s="21">
        <v>1352</v>
      </c>
      <c r="P236" s="21">
        <v>0</v>
      </c>
      <c r="Q236" s="21">
        <v>100</v>
      </c>
      <c r="R236" s="22"/>
      <c r="S236" s="20">
        <v>42382.58199074</v>
      </c>
      <c r="T236" s="20">
        <v>42200.999988420001</v>
      </c>
      <c r="U236" s="22"/>
    </row>
    <row r="237" spans="1:21" ht="15.75" thickBot="1">
      <c r="A237" s="18">
        <v>228</v>
      </c>
      <c r="B237" s="19" t="s">
        <v>907</v>
      </c>
      <c r="C237" s="19" t="s">
        <v>908</v>
      </c>
      <c r="D237" s="19" t="s">
        <v>1263</v>
      </c>
      <c r="E237" s="19" t="s">
        <v>1251</v>
      </c>
      <c r="F237" s="19" t="s">
        <v>1264</v>
      </c>
      <c r="G237" s="19" t="s">
        <v>1265</v>
      </c>
      <c r="H237" s="19" t="s">
        <v>771</v>
      </c>
      <c r="I237" s="19" t="s">
        <v>777</v>
      </c>
      <c r="J237" s="19" t="s">
        <v>777</v>
      </c>
      <c r="K237" s="19" t="s">
        <v>313</v>
      </c>
      <c r="L237" s="19" t="s">
        <v>774</v>
      </c>
      <c r="M237" s="19" t="s">
        <v>775</v>
      </c>
      <c r="N237" s="20">
        <v>42381.61769675</v>
      </c>
      <c r="O237" s="21">
        <v>414.12</v>
      </c>
      <c r="P237" s="21">
        <v>520.83000000000004</v>
      </c>
      <c r="Q237" s="21">
        <v>1044.1199999999999</v>
      </c>
      <c r="R237" s="21">
        <v>523.29</v>
      </c>
      <c r="S237" s="20">
        <v>42815.53641203</v>
      </c>
      <c r="T237" s="20">
        <v>42377.999988420001</v>
      </c>
      <c r="U237" s="20">
        <v>42852.617233789999</v>
      </c>
    </row>
    <row r="238" spans="1:21" ht="15.75" thickBot="1">
      <c r="A238" s="18">
        <v>229</v>
      </c>
      <c r="B238" s="19" t="s">
        <v>1031</v>
      </c>
      <c r="C238" s="19" t="s">
        <v>1032</v>
      </c>
      <c r="D238" s="19" t="s">
        <v>1267</v>
      </c>
      <c r="E238" s="19" t="s">
        <v>1268</v>
      </c>
      <c r="F238" s="19" t="s">
        <v>1269</v>
      </c>
      <c r="G238" s="19" t="s">
        <v>1039</v>
      </c>
      <c r="H238" s="19" t="s">
        <v>845</v>
      </c>
      <c r="I238" s="19" t="s">
        <v>772</v>
      </c>
      <c r="J238" s="19" t="s">
        <v>772</v>
      </c>
      <c r="K238" s="19" t="s">
        <v>1270</v>
      </c>
      <c r="L238" s="19" t="s">
        <v>849</v>
      </c>
      <c r="M238" s="19" t="s">
        <v>775</v>
      </c>
      <c r="N238" s="20">
        <v>42145.405173610001</v>
      </c>
      <c r="O238" s="21">
        <v>223.99</v>
      </c>
      <c r="P238" s="21">
        <v>0</v>
      </c>
      <c r="Q238" s="21">
        <v>223.99</v>
      </c>
      <c r="R238" s="21">
        <v>229.35</v>
      </c>
      <c r="S238" s="20">
        <v>42145.410370370002</v>
      </c>
      <c r="T238" s="20">
        <v>42143.999988420001</v>
      </c>
      <c r="U238" s="20">
        <v>42226.423449069996</v>
      </c>
    </row>
    <row r="239" spans="1:21" ht="15.75" thickBot="1">
      <c r="A239" s="18">
        <v>230</v>
      </c>
      <c r="B239" s="19" t="s">
        <v>907</v>
      </c>
      <c r="C239" s="19" t="s">
        <v>908</v>
      </c>
      <c r="D239" s="19" t="s">
        <v>1271</v>
      </c>
      <c r="E239" s="19" t="s">
        <v>1272</v>
      </c>
      <c r="F239" s="19" t="s">
        <v>1273</v>
      </c>
      <c r="G239" s="19" t="s">
        <v>776</v>
      </c>
      <c r="H239" s="19" t="s">
        <v>771</v>
      </c>
      <c r="I239" s="19" t="s">
        <v>772</v>
      </c>
      <c r="J239" s="19" t="s">
        <v>772</v>
      </c>
      <c r="K239" s="19" t="s">
        <v>291</v>
      </c>
      <c r="L239" s="19" t="s">
        <v>774</v>
      </c>
      <c r="M239" s="19" t="s">
        <v>775</v>
      </c>
      <c r="N239" s="20">
        <v>42311.665057869999</v>
      </c>
      <c r="O239" s="21">
        <v>1646.4</v>
      </c>
      <c r="P239" s="21">
        <v>0</v>
      </c>
      <c r="Q239" s="21">
        <v>1646.4</v>
      </c>
      <c r="R239" s="21">
        <v>382.51</v>
      </c>
      <c r="S239" s="20">
        <v>42852.752777770002</v>
      </c>
      <c r="T239" s="20">
        <v>42311.665057869999</v>
      </c>
      <c r="U239" s="20">
        <v>42662.616307869997</v>
      </c>
    </row>
    <row r="240" spans="1:21" ht="15.75" thickBot="1">
      <c r="A240" s="18">
        <v>231</v>
      </c>
      <c r="B240" s="19" t="s">
        <v>907</v>
      </c>
      <c r="C240" s="19" t="s">
        <v>908</v>
      </c>
      <c r="D240" s="19" t="s">
        <v>1274</v>
      </c>
      <c r="E240" s="19" t="s">
        <v>1272</v>
      </c>
      <c r="F240" s="19" t="s">
        <v>1275</v>
      </c>
      <c r="G240" s="19" t="s">
        <v>776</v>
      </c>
      <c r="H240" s="19" t="s">
        <v>27</v>
      </c>
      <c r="I240" s="19" t="s">
        <v>777</v>
      </c>
      <c r="J240" s="19" t="s">
        <v>777</v>
      </c>
      <c r="K240" s="19" t="s">
        <v>1276</v>
      </c>
      <c r="L240" s="19" t="s">
        <v>774</v>
      </c>
      <c r="M240" s="19" t="s">
        <v>775</v>
      </c>
      <c r="N240" s="20">
        <v>42852.545787030002</v>
      </c>
      <c r="O240" s="21">
        <v>576</v>
      </c>
      <c r="P240" s="21">
        <v>1202.83</v>
      </c>
      <c r="Q240" s="21">
        <v>1440</v>
      </c>
      <c r="R240" s="21">
        <v>237.17</v>
      </c>
      <c r="S240" s="20">
        <v>42852.676192129999</v>
      </c>
      <c r="T240" s="20">
        <v>42853</v>
      </c>
      <c r="U240" s="20">
        <v>42853.500451380001</v>
      </c>
    </row>
    <row r="241" spans="1:21" ht="15.75" thickBot="1">
      <c r="A241" s="18">
        <v>232</v>
      </c>
      <c r="B241" s="19" t="s">
        <v>907</v>
      </c>
      <c r="C241" s="19" t="s">
        <v>908</v>
      </c>
      <c r="D241" s="19" t="s">
        <v>1277</v>
      </c>
      <c r="E241" s="19" t="s">
        <v>1203</v>
      </c>
      <c r="F241" s="19" t="s">
        <v>1278</v>
      </c>
      <c r="G241" s="19" t="s">
        <v>776</v>
      </c>
      <c r="H241" s="19" t="s">
        <v>27</v>
      </c>
      <c r="I241" s="19" t="s">
        <v>777</v>
      </c>
      <c r="J241" s="19" t="s">
        <v>777</v>
      </c>
      <c r="K241" s="19" t="s">
        <v>1276</v>
      </c>
      <c r="L241" s="19" t="s">
        <v>774</v>
      </c>
      <c r="M241" s="19" t="s">
        <v>775</v>
      </c>
      <c r="N241" s="20">
        <v>42852.545787030002</v>
      </c>
      <c r="O241" s="21">
        <v>864</v>
      </c>
      <c r="P241" s="21">
        <v>1202.83</v>
      </c>
      <c r="Q241" s="21">
        <v>1440</v>
      </c>
      <c r="R241" s="21">
        <v>237.17</v>
      </c>
      <c r="S241" s="20">
        <v>42852.676192129999</v>
      </c>
      <c r="T241" s="20">
        <v>42853</v>
      </c>
      <c r="U241" s="20">
        <v>42853.500451380001</v>
      </c>
    </row>
    <row r="242" spans="1:21" ht="15.75" thickBot="1">
      <c r="A242" s="18">
        <v>233</v>
      </c>
      <c r="B242" s="19" t="s">
        <v>765</v>
      </c>
      <c r="C242" s="19" t="s">
        <v>766</v>
      </c>
      <c r="D242" s="19" t="s">
        <v>1279</v>
      </c>
      <c r="E242" s="19" t="s">
        <v>779</v>
      </c>
      <c r="F242" s="19" t="s">
        <v>1280</v>
      </c>
      <c r="G242" s="19" t="s">
        <v>781</v>
      </c>
      <c r="H242" s="19" t="s">
        <v>771</v>
      </c>
      <c r="I242" s="19" t="s">
        <v>777</v>
      </c>
      <c r="J242" s="19" t="s">
        <v>777</v>
      </c>
      <c r="K242" s="19" t="s">
        <v>336</v>
      </c>
      <c r="L242" s="19" t="s">
        <v>774</v>
      </c>
      <c r="M242" s="19" t="s">
        <v>775</v>
      </c>
      <c r="N242" s="20">
        <v>42487.405891199996</v>
      </c>
      <c r="O242" s="21">
        <v>2648.02</v>
      </c>
      <c r="P242" s="21">
        <v>2932.71</v>
      </c>
      <c r="Q242" s="21">
        <v>4413.3599999999997</v>
      </c>
      <c r="R242" s="21">
        <v>1480.65</v>
      </c>
      <c r="S242" s="20">
        <v>42487.407337960001</v>
      </c>
      <c r="T242" s="20">
        <v>42474.999988420001</v>
      </c>
      <c r="U242" s="20">
        <v>42852.622777769997</v>
      </c>
    </row>
    <row r="243" spans="1:21" ht="15.75" thickBot="1">
      <c r="A243" s="18">
        <v>234</v>
      </c>
      <c r="B243" s="19" t="s">
        <v>907</v>
      </c>
      <c r="C243" s="19" t="s">
        <v>908</v>
      </c>
      <c r="D243" s="19" t="s">
        <v>1281</v>
      </c>
      <c r="E243" s="19" t="s">
        <v>1203</v>
      </c>
      <c r="F243" s="19" t="s">
        <v>1282</v>
      </c>
      <c r="G243" s="19" t="s">
        <v>776</v>
      </c>
      <c r="H243" s="19" t="s">
        <v>771</v>
      </c>
      <c r="I243" s="19" t="s">
        <v>772</v>
      </c>
      <c r="J243" s="19" t="s">
        <v>772</v>
      </c>
      <c r="K243" s="19" t="s">
        <v>1283</v>
      </c>
      <c r="L243" s="19" t="s">
        <v>774</v>
      </c>
      <c r="M243" s="19" t="s">
        <v>775</v>
      </c>
      <c r="N243" s="20">
        <v>42426.371412029999</v>
      </c>
      <c r="O243" s="21">
        <v>2155.92</v>
      </c>
      <c r="P243" s="21">
        <v>0</v>
      </c>
      <c r="Q243" s="21">
        <v>0.01</v>
      </c>
      <c r="R243" s="22"/>
      <c r="S243" s="20">
        <v>42527.466921289997</v>
      </c>
      <c r="T243" s="20">
        <v>42426.371412029999</v>
      </c>
      <c r="U243" s="22"/>
    </row>
    <row r="244" spans="1:21" ht="15.75" thickBot="1">
      <c r="A244" s="18">
        <v>235</v>
      </c>
      <c r="B244" s="19" t="s">
        <v>907</v>
      </c>
      <c r="C244" s="19" t="s">
        <v>908</v>
      </c>
      <c r="D244" s="19" t="s">
        <v>1281</v>
      </c>
      <c r="E244" s="19" t="s">
        <v>1203</v>
      </c>
      <c r="F244" s="19" t="s">
        <v>1282</v>
      </c>
      <c r="G244" s="19" t="s">
        <v>776</v>
      </c>
      <c r="H244" s="19" t="s">
        <v>771</v>
      </c>
      <c r="I244" s="19" t="s">
        <v>777</v>
      </c>
      <c r="J244" s="19" t="s">
        <v>777</v>
      </c>
      <c r="K244" s="19" t="s">
        <v>322</v>
      </c>
      <c r="L244" s="19" t="s">
        <v>774</v>
      </c>
      <c r="M244" s="19" t="s">
        <v>775</v>
      </c>
      <c r="N244" s="20">
        <v>42440.602106480001</v>
      </c>
      <c r="O244" s="21">
        <v>2205.92</v>
      </c>
      <c r="P244" s="21">
        <v>1622.25</v>
      </c>
      <c r="Q244" s="21">
        <v>12403.27</v>
      </c>
      <c r="R244" s="21">
        <v>11382.22</v>
      </c>
      <c r="S244" s="20">
        <v>42852.49435185</v>
      </c>
      <c r="T244" s="20">
        <v>42437.999988420001</v>
      </c>
      <c r="U244" s="20">
        <v>42852.658923609997</v>
      </c>
    </row>
    <row r="245" spans="1:21" ht="15.75" thickBot="1">
      <c r="A245" s="18">
        <v>236</v>
      </c>
      <c r="B245" s="19" t="s">
        <v>907</v>
      </c>
      <c r="C245" s="19" t="s">
        <v>908</v>
      </c>
      <c r="D245" s="19" t="s">
        <v>1281</v>
      </c>
      <c r="E245" s="19" t="s">
        <v>1203</v>
      </c>
      <c r="F245" s="19" t="s">
        <v>1282</v>
      </c>
      <c r="G245" s="19" t="s">
        <v>776</v>
      </c>
      <c r="H245" s="19" t="s">
        <v>27</v>
      </c>
      <c r="I245" s="19" t="s">
        <v>777</v>
      </c>
      <c r="J245" s="19" t="s">
        <v>777</v>
      </c>
      <c r="K245" s="19" t="s">
        <v>322</v>
      </c>
      <c r="L245" s="19" t="s">
        <v>774</v>
      </c>
      <c r="M245" s="19" t="s">
        <v>775</v>
      </c>
      <c r="N245" s="20">
        <v>42440.602106480001</v>
      </c>
      <c r="O245" s="21">
        <v>2403.27</v>
      </c>
      <c r="P245" s="21">
        <v>1622.25</v>
      </c>
      <c r="Q245" s="21">
        <v>12403.27</v>
      </c>
      <c r="R245" s="21">
        <v>11382.22</v>
      </c>
      <c r="S245" s="20">
        <v>42852.49435185</v>
      </c>
      <c r="T245" s="20">
        <v>42437.999988420001</v>
      </c>
      <c r="U245" s="20">
        <v>42852.658923609997</v>
      </c>
    </row>
    <row r="246" spans="1:21" ht="15.75" thickBot="1">
      <c r="A246" s="18">
        <v>237</v>
      </c>
      <c r="B246" s="19" t="s">
        <v>820</v>
      </c>
      <c r="C246" s="19" t="s">
        <v>821</v>
      </c>
      <c r="D246" s="19" t="s">
        <v>1284</v>
      </c>
      <c r="E246" s="19" t="s">
        <v>827</v>
      </c>
      <c r="F246" s="19" t="s">
        <v>1285</v>
      </c>
      <c r="G246" s="19" t="s">
        <v>816</v>
      </c>
      <c r="H246" s="19" t="s">
        <v>27</v>
      </c>
      <c r="I246" s="19" t="s">
        <v>777</v>
      </c>
      <c r="J246" s="19" t="s">
        <v>777</v>
      </c>
      <c r="K246" s="19" t="s">
        <v>1286</v>
      </c>
      <c r="L246" s="19" t="s">
        <v>774</v>
      </c>
      <c r="M246" s="19" t="s">
        <v>775</v>
      </c>
      <c r="N246" s="20">
        <v>42789.391793980001</v>
      </c>
      <c r="O246" s="21">
        <v>236.6</v>
      </c>
      <c r="P246" s="21">
        <v>236.6</v>
      </c>
      <c r="Q246" s="21">
        <v>236.6</v>
      </c>
      <c r="R246" s="22"/>
      <c r="S246" s="20">
        <v>42789.392500000002</v>
      </c>
      <c r="T246" s="20">
        <v>42786.999988420001</v>
      </c>
      <c r="U246" s="22"/>
    </row>
    <row r="247" spans="1:21" ht="15.75" thickBot="1">
      <c r="A247" s="18">
        <v>238</v>
      </c>
      <c r="B247" s="19" t="s">
        <v>1031</v>
      </c>
      <c r="C247" s="19" t="s">
        <v>1032</v>
      </c>
      <c r="D247" s="19" t="s">
        <v>1287</v>
      </c>
      <c r="E247" s="19" t="s">
        <v>1288</v>
      </c>
      <c r="F247" s="19" t="s">
        <v>1289</v>
      </c>
      <c r="G247" s="19" t="s">
        <v>776</v>
      </c>
      <c r="H247" s="19" t="s">
        <v>771</v>
      </c>
      <c r="I247" s="19" t="s">
        <v>777</v>
      </c>
      <c r="J247" s="19" t="s">
        <v>777</v>
      </c>
      <c r="K247" s="19" t="s">
        <v>501</v>
      </c>
      <c r="L247" s="19" t="s">
        <v>774</v>
      </c>
      <c r="M247" s="19" t="s">
        <v>775</v>
      </c>
      <c r="N247" s="20">
        <v>42529.605150459996</v>
      </c>
      <c r="O247" s="21">
        <v>8814.48</v>
      </c>
      <c r="P247" s="21">
        <v>1523.25</v>
      </c>
      <c r="Q247" s="21">
        <v>8814.48</v>
      </c>
      <c r="R247" s="21">
        <v>7291.23</v>
      </c>
      <c r="S247" s="20">
        <v>42529.606354160002</v>
      </c>
      <c r="T247" s="20">
        <v>42524.999988420001</v>
      </c>
      <c r="U247" s="20">
        <v>42852.642349529997</v>
      </c>
    </row>
    <row r="248" spans="1:21" ht="15.75" thickBot="1">
      <c r="A248" s="18">
        <v>239</v>
      </c>
      <c r="B248" s="19" t="s">
        <v>992</v>
      </c>
      <c r="C248" s="19" t="s">
        <v>993</v>
      </c>
      <c r="D248" s="19" t="s">
        <v>1290</v>
      </c>
      <c r="E248" s="19" t="s">
        <v>1291</v>
      </c>
      <c r="F248" s="19" t="s">
        <v>1292</v>
      </c>
      <c r="G248" s="19" t="s">
        <v>776</v>
      </c>
      <c r="H248" s="19" t="s">
        <v>27</v>
      </c>
      <c r="I248" s="19" t="s">
        <v>777</v>
      </c>
      <c r="J248" s="19" t="s">
        <v>777</v>
      </c>
      <c r="K248" s="19" t="s">
        <v>1293</v>
      </c>
      <c r="L248" s="19" t="s">
        <v>774</v>
      </c>
      <c r="M248" s="19" t="s">
        <v>775</v>
      </c>
      <c r="N248" s="20">
        <v>42803.639502309998</v>
      </c>
      <c r="O248" s="21">
        <v>920.4</v>
      </c>
      <c r="P248" s="21">
        <v>920.4</v>
      </c>
      <c r="Q248" s="21">
        <v>920.4</v>
      </c>
      <c r="R248" s="22"/>
      <c r="S248" s="20">
        <v>42803.641226849999</v>
      </c>
      <c r="T248" s="20">
        <v>42800.999988420001</v>
      </c>
      <c r="U248" s="22"/>
    </row>
    <row r="249" spans="1:21" ht="15.75" thickBot="1">
      <c r="A249" s="18">
        <v>240</v>
      </c>
      <c r="B249" s="19" t="s">
        <v>808</v>
      </c>
      <c r="C249" s="19" t="s">
        <v>809</v>
      </c>
      <c r="D249" s="19" t="s">
        <v>1294</v>
      </c>
      <c r="E249" s="19" t="s">
        <v>1198</v>
      </c>
      <c r="F249" s="19" t="s">
        <v>1295</v>
      </c>
      <c r="G249" s="19" t="s">
        <v>770</v>
      </c>
      <c r="H249" s="19" t="s">
        <v>771</v>
      </c>
      <c r="I249" s="19" t="s">
        <v>777</v>
      </c>
      <c r="J249" s="19" t="s">
        <v>777</v>
      </c>
      <c r="K249" s="19" t="s">
        <v>415</v>
      </c>
      <c r="L249" s="19" t="s">
        <v>774</v>
      </c>
      <c r="M249" s="19" t="s">
        <v>775</v>
      </c>
      <c r="N249" s="20">
        <v>42517.637939810003</v>
      </c>
      <c r="O249" s="21">
        <v>946.34</v>
      </c>
      <c r="P249" s="21">
        <v>1446.34</v>
      </c>
      <c r="Q249" s="21">
        <v>1446.34</v>
      </c>
      <c r="R249" s="22"/>
      <c r="S249" s="20">
        <v>42517.640590269999</v>
      </c>
      <c r="T249" s="20">
        <v>42517.637939810003</v>
      </c>
      <c r="U249" s="22"/>
    </row>
    <row r="250" spans="1:21" ht="15.75" thickBot="1">
      <c r="A250" s="18">
        <v>241</v>
      </c>
      <c r="B250" s="19" t="s">
        <v>992</v>
      </c>
      <c r="C250" s="19" t="s">
        <v>993</v>
      </c>
      <c r="D250" s="19" t="s">
        <v>1296</v>
      </c>
      <c r="E250" s="19" t="s">
        <v>995</v>
      </c>
      <c r="F250" s="19" t="s">
        <v>1297</v>
      </c>
      <c r="G250" s="19" t="s">
        <v>776</v>
      </c>
      <c r="H250" s="19" t="s">
        <v>771</v>
      </c>
      <c r="I250" s="19" t="s">
        <v>777</v>
      </c>
      <c r="J250" s="19" t="s">
        <v>777</v>
      </c>
      <c r="K250" s="19" t="s">
        <v>1298</v>
      </c>
      <c r="L250" s="19" t="s">
        <v>774</v>
      </c>
      <c r="M250" s="19" t="s">
        <v>775</v>
      </c>
      <c r="N250" s="20">
        <v>42450.45821759</v>
      </c>
      <c r="O250" s="21">
        <v>1768</v>
      </c>
      <c r="P250" s="21">
        <v>1768</v>
      </c>
      <c r="Q250" s="21">
        <v>1768</v>
      </c>
      <c r="R250" s="22"/>
      <c r="S250" s="20">
        <v>42465.595902770001</v>
      </c>
      <c r="T250" s="20">
        <v>42450.45821759</v>
      </c>
      <c r="U250" s="22"/>
    </row>
    <row r="251" spans="1:21" ht="15.75" thickBot="1">
      <c r="A251" s="18">
        <v>242</v>
      </c>
      <c r="B251" s="19" t="s">
        <v>992</v>
      </c>
      <c r="C251" s="19" t="s">
        <v>993</v>
      </c>
      <c r="D251" s="19" t="s">
        <v>1296</v>
      </c>
      <c r="E251" s="19" t="s">
        <v>995</v>
      </c>
      <c r="F251" s="19" t="s">
        <v>1297</v>
      </c>
      <c r="G251" s="19" t="s">
        <v>776</v>
      </c>
      <c r="H251" s="19" t="s">
        <v>771</v>
      </c>
      <c r="I251" s="19" t="s">
        <v>777</v>
      </c>
      <c r="J251" s="19" t="s">
        <v>777</v>
      </c>
      <c r="K251" s="19" t="s">
        <v>339</v>
      </c>
      <c r="L251" s="19" t="s">
        <v>774</v>
      </c>
      <c r="M251" s="19" t="s">
        <v>775</v>
      </c>
      <c r="N251" s="20">
        <v>42495.47043981</v>
      </c>
      <c r="O251" s="21">
        <v>108.68</v>
      </c>
      <c r="P251" s="21">
        <v>91.58</v>
      </c>
      <c r="Q251" s="21">
        <v>108.68</v>
      </c>
      <c r="R251" s="21">
        <v>17.100000000000001</v>
      </c>
      <c r="S251" s="20">
        <v>42495.471504629997</v>
      </c>
      <c r="T251" s="20">
        <v>42461.999988420001</v>
      </c>
      <c r="U251" s="20">
        <v>42852.622800919999</v>
      </c>
    </row>
    <row r="252" spans="1:21" ht="15.75" thickBot="1">
      <c r="A252" s="22"/>
      <c r="B252" s="23" t="s">
        <v>1299</v>
      </c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5"/>
      <c r="O252" s="26">
        <v>1253926.47</v>
      </c>
      <c r="P252" s="26">
        <v>741303.03</v>
      </c>
      <c r="Q252" s="26">
        <v>1542714.82</v>
      </c>
      <c r="R252" s="26">
        <v>816869.34</v>
      </c>
      <c r="S252" s="27"/>
      <c r="T252" s="24"/>
      <c r="U252" s="25"/>
    </row>
    <row r="253" spans="1:21" ht="15">
      <c r="A253" s="28">
        <v>42871</v>
      </c>
      <c r="B253" s="10"/>
      <c r="C253" s="10"/>
      <c r="D253" s="10"/>
      <c r="E253" s="10"/>
      <c r="F253" s="10"/>
      <c r="G253" s="10"/>
      <c r="H253" s="29" t="s">
        <v>1300</v>
      </c>
      <c r="I253" s="10"/>
      <c r="J253" s="10"/>
      <c r="K253" s="10"/>
      <c r="L253" s="10"/>
      <c r="M253" s="10"/>
      <c r="N253" s="10"/>
      <c r="O253" s="30">
        <v>0.69771989999999995</v>
      </c>
      <c r="P253" s="10"/>
      <c r="Q253" s="10"/>
      <c r="R253" s="10"/>
      <c r="S253" s="10"/>
      <c r="T253" s="10"/>
      <c r="U253" s="10"/>
    </row>
  </sheetData>
  <mergeCells count="24">
    <mergeCell ref="A253:G253"/>
    <mergeCell ref="H253:N253"/>
    <mergeCell ref="O253:U253"/>
    <mergeCell ref="A8:E8"/>
    <mergeCell ref="F8:I8"/>
    <mergeCell ref="J8:M8"/>
    <mergeCell ref="N8:Q8"/>
    <mergeCell ref="R8:U8"/>
    <mergeCell ref="B252:N252"/>
    <mergeCell ref="S252:U252"/>
    <mergeCell ref="A6:G6"/>
    <mergeCell ref="A7:E7"/>
    <mergeCell ref="F7:I7"/>
    <mergeCell ref="J7:M7"/>
    <mergeCell ref="N7:Q7"/>
    <mergeCell ref="R7:U7"/>
    <mergeCell ref="A1:G1"/>
    <mergeCell ref="A2:G5"/>
    <mergeCell ref="H2:N2"/>
    <mergeCell ref="O2:U2"/>
    <mergeCell ref="H3:N3"/>
    <mergeCell ref="O3:U3"/>
    <mergeCell ref="H4:N4"/>
    <mergeCell ref="O4:U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Xerox 24580</vt:lpstr>
      <vt:lpstr>FPO034</vt:lpstr>
      <vt:lpstr>'Xerox 24580'!Print_Area</vt:lpstr>
      <vt:lpstr>'Xerox 24580'!Print_Titles</vt:lpstr>
    </vt:vector>
  </TitlesOfParts>
  <Company>Xerox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Reinhofer, Kathleen</dc:creator>
  <cp:lastModifiedBy>Kenneth Doherty</cp:lastModifiedBy>
  <cp:lastPrinted>2017-05-16T20:51:17Z</cp:lastPrinted>
  <dcterms:created xsi:type="dcterms:W3CDTF">2017-04-27T18:54:08Z</dcterms:created>
  <dcterms:modified xsi:type="dcterms:W3CDTF">2017-05-16T21:19:00Z</dcterms:modified>
</cp:coreProperties>
</file>